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 - wood flooring the rid" sheetId="1" r:id="rId4"/>
  </sheets>
</workbook>
</file>

<file path=xl/sharedStrings.xml><?xml version="1.0" encoding="utf-8"?>
<sst xmlns="http://schemas.openxmlformats.org/spreadsheetml/2006/main" uniqueCount="32">
  <si>
    <t>wood flooring the ridge</t>
  </si>
  <si>
    <t>Flat</t>
  </si>
  <si>
    <t>Net quantity</t>
  </si>
  <si>
    <t>Gross Quantity</t>
  </si>
  <si>
    <t xml:space="preserve">Unit cost </t>
  </si>
  <si>
    <t>Total</t>
  </si>
  <si>
    <t>Labour quantity</t>
  </si>
  <si>
    <t>Trim</t>
  </si>
  <si>
    <t>Floor boxes</t>
  </si>
  <si>
    <t>Labour</t>
  </si>
  <si>
    <t>Adhesive</t>
  </si>
  <si>
    <t>Trims</t>
  </si>
  <si>
    <t>Fit floor box</t>
  </si>
  <si>
    <t>Sub Total</t>
  </si>
  <si>
    <t>DPM</t>
  </si>
  <si>
    <t>TOTAL INC DPM</t>
  </si>
  <si>
    <t>OPTIONAL OIL COAT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</si>
  <si>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</si>
  <si>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</si>
  <si>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</si>
  <si>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</si>
  <si>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</si>
  <si>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</si>
  <si>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</si>
  <si>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</si>
  <si>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</si>
  <si>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</si>
  <si>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TOTAL</t>
  </si>
  <si>
    <t>Trevor's Prices m2</t>
  </si>
  <si>
    <t>Oil coat</t>
  </si>
  <si>
    <t>2.4m Trim</t>
  </si>
  <si>
    <t>Floor box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</si>
</sst>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$£-809]0.00"/>
    <numFmt numFmtId="60" formatCode="[$£-809]0"/>
  </numFmts>
  <fonts count="5">
    <font>
      <sz val="12"/>
      <color indexed="8"/>
      <name val="Verdana"/>
    </font>
    <font>
      <sz val="12"/>
      <color indexed="8"/>
      <name val="Helvetica"/>
    </font>
    <font>
      <sz val="10"/>
      <color indexed="8"/>
      <name val="Helvetica"/>
    </font>
    <font>
      <b val="1"/>
      <sz val="10"/>
      <color indexed="8"/>
      <name val="Helvetica"/>
    </font>
    <font>
      <b val="1"/>
      <sz val="10"/>
      <color indexed="13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9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/>
    </xf>
    <xf numFmtId="0" fontId="3" fillId="2" borderId="1" applyNumberFormat="0" applyFont="1" applyFill="1" applyBorder="1" applyAlignment="1" applyProtection="0">
      <alignment vertical="top" wrapText="1"/>
    </xf>
    <xf numFmtId="0" fontId="3" fillId="2" borderId="1" applyNumberFormat="0" applyFont="1" applyFill="1" applyBorder="1" applyAlignment="1" applyProtection="0">
      <alignment horizontal="center" vertical="top" wrapText="1"/>
    </xf>
    <xf numFmtId="0" fontId="3" fillId="3" borderId="1" applyNumberFormat="0" applyFont="1" applyFill="1" applyBorder="1" applyAlignment="1" applyProtection="0">
      <alignment vertical="top" wrapText="1"/>
    </xf>
    <xf numFmtId="0" fontId="3" fillId="2" borderId="1" applyNumberFormat="1" applyFont="1" applyFill="1" applyBorder="1" applyAlignment="1" applyProtection="0">
      <alignment horizontal="center" vertical="top" wrapText="1"/>
    </xf>
    <xf numFmtId="59" fontId="3" fillId="2" borderId="1" applyNumberFormat="1" applyFont="1" applyFill="1" applyBorder="1" applyAlignment="1" applyProtection="0">
      <alignment horizontal="center" vertical="top" wrapText="1"/>
    </xf>
    <xf numFmtId="60" fontId="3" fillId="4" borderId="1" applyNumberFormat="1" applyFont="1" applyFill="1" applyBorder="1" applyAlignment="1" applyProtection="0">
      <alignment horizontal="center" vertical="top" wrapText="1"/>
    </xf>
    <xf numFmtId="0" fontId="3" fillId="2" borderId="1" applyNumberFormat="1" applyFont="1" applyFill="1" applyBorder="1" applyAlignment="1" applyProtection="0">
      <alignment vertical="top" wrapText="1"/>
    </xf>
    <xf numFmtId="0" fontId="3" fillId="3" borderId="1" applyNumberFormat="1" applyFont="1" applyFill="1" applyBorder="1" applyAlignment="1" applyProtection="0">
      <alignment vertical="top" wrapText="1"/>
    </xf>
    <xf numFmtId="0" fontId="3" fillId="4" borderId="1" applyNumberFormat="1" applyFont="1" applyFill="1" applyBorder="1" applyAlignment="1" applyProtection="0">
      <alignment horizontal="center" vertical="top" wrapText="1"/>
    </xf>
    <xf numFmtId="0" fontId="3" fillId="5" borderId="1" applyNumberFormat="1" applyFont="1" applyFill="1" applyBorder="1" applyAlignment="1" applyProtection="0">
      <alignment vertical="top" wrapText="1"/>
    </xf>
    <xf numFmtId="2" fontId="2" borderId="1" applyNumberFormat="1" applyFont="1" applyFill="0" applyBorder="1" applyAlignment="1" applyProtection="0">
      <alignment horizontal="center" vertical="top" wrapText="1"/>
    </xf>
    <xf numFmtId="59" fontId="2" borderId="1" applyNumberFormat="1" applyFont="1" applyFill="0" applyBorder="1" applyAlignment="1" applyProtection="0">
      <alignment horizontal="center" vertical="top" wrapText="1"/>
    </xf>
    <xf numFmtId="0" fontId="2" fillId="3" borderId="1" applyNumberFormat="1" applyFont="1" applyFill="1" applyBorder="1" applyAlignment="1" applyProtection="0">
      <alignment vertical="top" wrapText="1"/>
    </xf>
    <xf numFmtId="0" fontId="2" borderId="1" applyNumberFormat="1" applyFont="1" applyFill="0" applyBorder="1" applyAlignment="1" applyProtection="0">
      <alignment horizontal="center" vertical="top" wrapText="1"/>
    </xf>
    <xf numFmtId="1" fontId="2" borderId="1" applyNumberFormat="1" applyFont="1" applyFill="0" applyBorder="1" applyAlignment="1" applyProtection="0">
      <alignment horizontal="center" vertical="top" wrapText="1"/>
    </xf>
    <xf numFmtId="60" fontId="4" fillId="4" borderId="1" applyNumberFormat="1" applyFont="1" applyFill="1" applyBorder="1" applyAlignment="1" applyProtection="0">
      <alignment horizontal="center" vertical="top" wrapText="1"/>
    </xf>
    <xf numFmtId="59" fontId="3" borderId="1" applyNumberFormat="1" applyFont="1" applyFill="0" applyBorder="1" applyAlignment="1" applyProtection="0">
      <alignment horizontal="center" vertical="top" wrapText="1"/>
    </xf>
    <xf numFmtId="60" fontId="3" borderId="1" applyNumberFormat="1" applyFont="1" applyFill="0" applyBorder="1" applyAlignment="1" applyProtection="0">
      <alignment horizontal="center" vertical="top" wrapText="1"/>
    </xf>
    <xf numFmtId="0" fontId="3" fillId="6" borderId="1" applyNumberFormat="1" applyFont="1" applyFill="1" applyBorder="1" applyAlignment="1" applyProtection="0">
      <alignment vertical="top" wrapText="1"/>
    </xf>
    <xf numFmtId="2" fontId="3" fillId="6" borderId="1" applyNumberFormat="1" applyFont="1" applyFill="1" applyBorder="1" applyAlignment="1" applyProtection="0">
      <alignment horizontal="center" vertical="top" wrapText="1"/>
    </xf>
    <xf numFmtId="59" fontId="3" fillId="6" borderId="1" applyNumberFormat="1" applyFont="1" applyFill="1" applyBorder="1" applyAlignment="1" applyProtection="0">
      <alignment horizontal="center" vertical="top" wrapText="1"/>
    </xf>
    <xf numFmtId="0" fontId="3" fillId="6" borderId="1" applyNumberFormat="1" applyFont="1" applyFill="1" applyBorder="1" applyAlignment="1" applyProtection="0">
      <alignment horizontal="center" vertical="top" wrapText="1"/>
    </xf>
    <xf numFmtId="60" fontId="3" fillId="6" borderId="1" applyNumberFormat="1" applyFont="1" applyFill="1" applyBorder="1" applyAlignment="1" applyProtection="0">
      <alignment horizontal="center" vertical="top" wrapText="1"/>
    </xf>
    <xf numFmtId="0" fontId="2" fillId="3" borderId="1" applyNumberFormat="0" applyFont="1" applyFill="1" applyBorder="1" applyAlignment="1" applyProtection="0">
      <alignment vertical="top" wrapText="1"/>
    </xf>
    <xf numFmtId="0" fontId="2" borderId="1" applyNumberFormat="0" applyFont="1" applyFill="0" applyBorder="1" applyAlignment="1" applyProtection="0">
      <alignment horizontal="center" vertical="top" wrapText="1"/>
    </xf>
    <xf numFmtId="0" fontId="3" fillId="5" borderId="1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274efa"/>
      <rgbColor rgb="ffc1edfc"/>
      <rgbColor rgb="ffdbdbdb"/>
      <rgbColor rgb="ff63b2de"/>
      <rgbColor rgb="ffcdcdcd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R26"/>
  <sheetViews>
    <sheetView workbookViewId="0" showGridLines="0" defaultGridColor="1">
      <pane topLeftCell="B4" xSplit="1" ySplit="3" activePane="bottomRight" state="frozenSplit"/>
    </sheetView>
  </sheetViews>
  <sheetFormatPr defaultColWidth="9.03" defaultRowHeight="18" customHeight="1" outlineLevelRow="0" outlineLevelCol="0"/>
  <cols>
    <col min="1" max="1" width="9.05469" style="1" customWidth="1"/>
    <col min="2" max="2" width="9.05469" style="1" customWidth="1"/>
    <col min="3" max="3" width="9.05469" style="1" customWidth="1"/>
    <col min="4" max="4" width="9.05469" style="1" customWidth="1"/>
    <col min="5" max="5" width="9.05469" style="1" customWidth="1"/>
    <col min="6" max="6" width="2.25" style="1" customWidth="1"/>
    <col min="7" max="7" width="3.42969" style="1" customWidth="1"/>
    <col min="8" max="8" width="9.05469" style="1" customWidth="1"/>
    <col min="9" max="9" width="4.30469" style="1" customWidth="1"/>
    <col min="10" max="10" width="8.30469" style="1" customWidth="1"/>
    <col min="11" max="11" width="9.05469" style="1" customWidth="1"/>
    <col min="12" max="12" width="9.05469" style="1" customWidth="1"/>
    <col min="13" max="13" width="9.05469" style="1" customWidth="1"/>
    <col min="14" max="14" width="9.05469" style="1" customWidth="1"/>
    <col min="15" max="15" width="9.05469" style="1" customWidth="1"/>
    <col min="16" max="16" width="9.05469" style="1" customWidth="1"/>
    <col min="17" max="17" width="9.05469" style="1" customWidth="1"/>
    <col min="18" max="18" width="9.05469" style="1" customWidth="1"/>
    <col min="19" max="256" width="9.05469" style="1" customWidth="1"/>
  </cols>
  <sheetData>
    <row r="1">
      <c r="A1" t="s" s="2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ht="20.35" customHeight="1">
      <c r="A2" s="3"/>
      <c r="B2" s="4"/>
      <c r="C2" s="4"/>
      <c r="D2" s="4"/>
      <c r="E2" s="4"/>
      <c r="F2" s="5"/>
      <c r="G2" s="4"/>
      <c r="H2" s="4"/>
      <c r="I2" s="6"/>
      <c r="J2" s="6"/>
      <c r="K2" s="7">
        <f>B20*C20</f>
        <v>23</v>
      </c>
      <c r="L2" s="7">
        <f>B21*C21</f>
        <v>9.199999999999999</v>
      </c>
      <c r="M2" s="7">
        <f>B24*C24</f>
        <v>28.75</v>
      </c>
      <c r="N2" s="7">
        <f>B25*C25</f>
        <v>34.5</v>
      </c>
      <c r="O2" s="8"/>
      <c r="P2" s="7">
        <f>B22*C22</f>
        <v>9.199999999999999</v>
      </c>
      <c r="Q2" s="8"/>
      <c r="R2" s="7">
        <f>B23*C23</f>
        <v>9.6</v>
      </c>
    </row>
    <row r="3" ht="32.55" customHeight="1">
      <c r="A3" t="s" s="9">
        <v>1</v>
      </c>
      <c r="B3" t="s" s="6">
        <v>2</v>
      </c>
      <c r="C3" t="s" s="6">
        <v>3</v>
      </c>
      <c r="D3" t="s" s="6">
        <v>4</v>
      </c>
      <c r="E3" t="s" s="6">
        <v>5</v>
      </c>
      <c r="F3" s="10"/>
      <c r="G3" t="s" s="6">
        <f>A3</f>
        <v>1</v>
      </c>
      <c r="H3" t="s" s="6">
        <v>6</v>
      </c>
      <c r="I3" t="s" s="6">
        <v>7</v>
      </c>
      <c r="J3" t="s" s="6">
        <v>8</v>
      </c>
      <c r="K3" t="s" s="6">
        <v>9</v>
      </c>
      <c r="L3" t="s" s="6">
        <v>10</v>
      </c>
      <c r="M3" t="s" s="6">
        <v>11</v>
      </c>
      <c r="N3" t="s" s="6">
        <v>12</v>
      </c>
      <c r="O3" t="s" s="11">
        <v>13</v>
      </c>
      <c r="P3" t="s" s="6">
        <v>14</v>
      </c>
      <c r="Q3" t="s" s="11">
        <v>15</v>
      </c>
      <c r="R3" t="s" s="6">
        <v>16</v>
      </c>
    </row>
    <row r="4" ht="20.55" customHeight="1">
      <c r="A4" t="s" s="12">
        <v>17</v>
      </c>
      <c r="B4" s="13">
        <v>71.05</v>
      </c>
      <c r="C4" s="13">
        <f>B4*1.05</f>
        <v>74.60250000000001</v>
      </c>
      <c r="D4" s="14">
        <v>50.2</v>
      </c>
      <c r="E4" s="14">
        <f>C4*D4</f>
        <v>3745.045500000001</v>
      </c>
      <c r="F4" s="15"/>
      <c r="G4" t="s" s="16">
        <f>A4</f>
        <v>17</v>
      </c>
      <c r="H4" s="17">
        <f>B4*1.03</f>
        <v>73.1815</v>
      </c>
      <c r="I4" s="17">
        <v>2</v>
      </c>
      <c r="J4" s="17">
        <v>2</v>
      </c>
      <c r="K4" s="14">
        <f>H4*K2</f>
        <v>1683.1745</v>
      </c>
      <c r="L4" s="14">
        <f>H4*L2</f>
        <v>673.2697999999999</v>
      </c>
      <c r="M4" s="14">
        <f>I4*M2</f>
        <v>57.49999999999999</v>
      </c>
      <c r="N4" s="14">
        <f>J4*N2</f>
        <v>69</v>
      </c>
      <c r="O4" s="18">
        <f>K4+L4+M4+N4</f>
        <v>2482.9443</v>
      </c>
      <c r="P4" s="19">
        <f>H4*P2</f>
        <v>673.2697999999999</v>
      </c>
      <c r="Q4" s="8">
        <f>O4+P4</f>
        <v>3156.2141</v>
      </c>
      <c r="R4" s="20">
        <f>H4*R2</f>
        <v>702.5423999999999</v>
      </c>
    </row>
    <row r="5" ht="20.35" customHeight="1">
      <c r="A5" t="s" s="12">
        <v>18</v>
      </c>
      <c r="B5" s="13">
        <v>84.73999999999999</v>
      </c>
      <c r="C5" s="13">
        <f>B5*1.05</f>
        <v>88.977</v>
      </c>
      <c r="D5" s="14">
        <v>50.2</v>
      </c>
      <c r="E5" s="14">
        <f>C5*D5</f>
        <v>4466.6454</v>
      </c>
      <c r="F5" s="15"/>
      <c r="G5" t="s" s="16">
        <f>A5</f>
        <v>18</v>
      </c>
      <c r="H5" s="17">
        <f>B5*1.03</f>
        <v>87.2822</v>
      </c>
      <c r="I5" s="17">
        <v>2</v>
      </c>
      <c r="J5" s="17">
        <v>2</v>
      </c>
      <c r="K5" s="14">
        <f>H5*K2</f>
        <v>2007.4906</v>
      </c>
      <c r="L5" s="14">
        <f>H5*L2</f>
        <v>802.9962399999999</v>
      </c>
      <c r="M5" s="14">
        <f>I5*M2</f>
        <v>57.49999999999999</v>
      </c>
      <c r="N5" s="14">
        <f>J5*N2</f>
        <v>69</v>
      </c>
      <c r="O5" s="18">
        <f>K5+L5+M5+N5</f>
        <v>2936.98684</v>
      </c>
      <c r="P5" s="19">
        <f>H5*P2</f>
        <v>802.9962399999999</v>
      </c>
      <c r="Q5" s="8">
        <f>O5+P5</f>
        <v>3739.98308</v>
      </c>
      <c r="R5" s="20">
        <f>H5*R2</f>
        <v>837.90912</v>
      </c>
    </row>
    <row r="6" ht="20.35" customHeight="1">
      <c r="A6" t="s" s="12">
        <v>19</v>
      </c>
      <c r="B6" s="13">
        <v>84.73999999999999</v>
      </c>
      <c r="C6" s="13">
        <f>B6*1.05</f>
        <v>88.977</v>
      </c>
      <c r="D6" s="14">
        <v>50.2</v>
      </c>
      <c r="E6" s="14">
        <f>C6*D6</f>
        <v>4466.6454</v>
      </c>
      <c r="F6" s="15"/>
      <c r="G6" t="s" s="16">
        <f>A6</f>
        <v>19</v>
      </c>
      <c r="H6" s="17">
        <f>B6*1.03</f>
        <v>87.2822</v>
      </c>
      <c r="I6" s="17">
        <v>2</v>
      </c>
      <c r="J6" s="17">
        <v>2</v>
      </c>
      <c r="K6" s="14">
        <f>H6*K2</f>
        <v>2007.4906</v>
      </c>
      <c r="L6" s="14">
        <f>H6*L2</f>
        <v>802.9962399999999</v>
      </c>
      <c r="M6" s="14">
        <f>I6*M2</f>
        <v>57.49999999999999</v>
      </c>
      <c r="N6" s="14">
        <f>J6*N2</f>
        <v>69</v>
      </c>
      <c r="O6" s="18">
        <f>K6+L6+M6+N6</f>
        <v>2936.98684</v>
      </c>
      <c r="P6" s="19">
        <f>H6*P2</f>
        <v>802.9962399999999</v>
      </c>
      <c r="Q6" s="8">
        <f>O6+P6</f>
        <v>3739.98308</v>
      </c>
      <c r="R6" s="20">
        <f>H6*R2</f>
        <v>837.90912</v>
      </c>
    </row>
    <row r="7" ht="20.35" customHeight="1">
      <c r="A7" t="s" s="12">
        <v>20</v>
      </c>
      <c r="B7" s="13">
        <v>71.05</v>
      </c>
      <c r="C7" s="13">
        <f>B7*1.05</f>
        <v>74.60250000000001</v>
      </c>
      <c r="D7" s="14">
        <v>50.2</v>
      </c>
      <c r="E7" s="14">
        <f>C7*D7</f>
        <v>3745.045500000001</v>
      </c>
      <c r="F7" s="15"/>
      <c r="G7" t="s" s="16">
        <f>A7</f>
        <v>20</v>
      </c>
      <c r="H7" s="17">
        <f>B7*1.03</f>
        <v>73.1815</v>
      </c>
      <c r="I7" s="17">
        <v>2</v>
      </c>
      <c r="J7" s="17">
        <v>2</v>
      </c>
      <c r="K7" s="14">
        <f>H7*K2</f>
        <v>1683.1745</v>
      </c>
      <c r="L7" s="14">
        <f>H7*L2</f>
        <v>673.2697999999999</v>
      </c>
      <c r="M7" s="14">
        <f>I7*M2</f>
        <v>57.49999999999999</v>
      </c>
      <c r="N7" s="14">
        <f>J7*N2</f>
        <v>69</v>
      </c>
      <c r="O7" s="18">
        <f>K7+L7+M7+N7</f>
        <v>2482.9443</v>
      </c>
      <c r="P7" s="19">
        <f>H7*P2</f>
        <v>673.2697999999999</v>
      </c>
      <c r="Q7" s="8">
        <f>O7+P7</f>
        <v>3156.2141</v>
      </c>
      <c r="R7" s="20">
        <f>H7*R2</f>
        <v>702.5423999999999</v>
      </c>
    </row>
    <row r="8" ht="20.35" customHeight="1">
      <c r="A8" t="s" s="12">
        <v>21</v>
      </c>
      <c r="B8" s="13">
        <v>63</v>
      </c>
      <c r="C8" s="13">
        <f>B8*1.05</f>
        <v>66.15000000000001</v>
      </c>
      <c r="D8" s="14">
        <v>50.2</v>
      </c>
      <c r="E8" s="14">
        <f>C8*D8</f>
        <v>3320.73</v>
      </c>
      <c r="F8" s="15"/>
      <c r="G8" t="s" s="16">
        <f>A8</f>
        <v>21</v>
      </c>
      <c r="H8" s="17">
        <f>B8*1.03</f>
        <v>64.89</v>
      </c>
      <c r="I8" s="17">
        <v>2</v>
      </c>
      <c r="J8" s="17">
        <v>2</v>
      </c>
      <c r="K8" s="14">
        <f>H8*K2</f>
        <v>1492.47</v>
      </c>
      <c r="L8" s="14">
        <f>H8*L2</f>
        <v>596.9879999999999</v>
      </c>
      <c r="M8" s="14">
        <f>I8*M2</f>
        <v>57.49999999999999</v>
      </c>
      <c r="N8" s="14">
        <f>J8*N2</f>
        <v>69</v>
      </c>
      <c r="O8" s="8">
        <f>K8+L8+M8+N8</f>
        <v>2215.958</v>
      </c>
      <c r="P8" s="19">
        <f>H8*P2</f>
        <v>596.9879999999999</v>
      </c>
      <c r="Q8" s="8">
        <f>O8+P8</f>
        <v>2812.946</v>
      </c>
      <c r="R8" s="20">
        <f>H8*R2</f>
        <v>622.944</v>
      </c>
    </row>
    <row r="9" ht="20.35" customHeight="1">
      <c r="A9" t="s" s="12">
        <v>22</v>
      </c>
      <c r="B9" s="13">
        <v>67.40000000000001</v>
      </c>
      <c r="C9" s="13">
        <f>B9*1.05</f>
        <v>70.77000000000001</v>
      </c>
      <c r="D9" s="14">
        <v>50.2</v>
      </c>
      <c r="E9" s="14">
        <f>C9*D9</f>
        <v>3552.654000000001</v>
      </c>
      <c r="F9" s="15"/>
      <c r="G9" t="s" s="16">
        <f>A9</f>
        <v>22</v>
      </c>
      <c r="H9" s="17">
        <f>B9*1.03</f>
        <v>69.42200000000001</v>
      </c>
      <c r="I9" s="17">
        <v>2</v>
      </c>
      <c r="J9" s="17">
        <v>2</v>
      </c>
      <c r="K9" s="14">
        <f>H9*K2</f>
        <v>1596.706</v>
      </c>
      <c r="L9" s="14">
        <f>H9*L2</f>
        <v>638.6824</v>
      </c>
      <c r="M9" s="14">
        <f>I9*M2</f>
        <v>57.49999999999999</v>
      </c>
      <c r="N9" s="14">
        <f>J9*N2</f>
        <v>69</v>
      </c>
      <c r="O9" s="8">
        <f>K9+L9+M9+N9</f>
        <v>2361.8884</v>
      </c>
      <c r="P9" s="19">
        <f>H9*P2</f>
        <v>638.6824</v>
      </c>
      <c r="Q9" s="8">
        <f>O9+P9</f>
        <v>3000.5708</v>
      </c>
      <c r="R9" s="20">
        <f>H9*R2</f>
        <v>666.4512000000001</v>
      </c>
    </row>
    <row r="10" ht="20.35" customHeight="1">
      <c r="A10" t="s" s="12">
        <v>23</v>
      </c>
      <c r="B10" s="13">
        <v>67.40000000000001</v>
      </c>
      <c r="C10" s="13">
        <f>B10*1.05</f>
        <v>70.77000000000001</v>
      </c>
      <c r="D10" s="14">
        <v>50.2</v>
      </c>
      <c r="E10" s="14">
        <f>C10*D10</f>
        <v>3552.654000000001</v>
      </c>
      <c r="F10" s="15"/>
      <c r="G10" t="s" s="16">
        <f>A10</f>
        <v>23</v>
      </c>
      <c r="H10" s="17">
        <f>B10*1.03</f>
        <v>69.42200000000001</v>
      </c>
      <c r="I10" s="17">
        <v>2</v>
      </c>
      <c r="J10" s="17">
        <v>2</v>
      </c>
      <c r="K10" s="14">
        <f>H10*K2</f>
        <v>1596.706</v>
      </c>
      <c r="L10" s="14">
        <f>H10*L2</f>
        <v>638.6824</v>
      </c>
      <c r="M10" s="14">
        <f>I10*M2</f>
        <v>57.49999999999999</v>
      </c>
      <c r="N10" s="14">
        <f>J10*N2</f>
        <v>69</v>
      </c>
      <c r="O10" s="8">
        <f>K10+L10+M10+N10</f>
        <v>2361.8884</v>
      </c>
      <c r="P10" s="19">
        <f>H10*P2</f>
        <v>638.6824</v>
      </c>
      <c r="Q10" s="8">
        <f>O10+P10</f>
        <v>3000.5708</v>
      </c>
      <c r="R10" s="20">
        <f>H10*R2</f>
        <v>666.4512000000001</v>
      </c>
    </row>
    <row r="11" ht="20.35" customHeight="1">
      <c r="A11" t="s" s="12">
        <v>24</v>
      </c>
      <c r="B11" s="13">
        <v>63</v>
      </c>
      <c r="C11" s="13">
        <f>B11*1.05</f>
        <v>66.15000000000001</v>
      </c>
      <c r="D11" s="14">
        <v>50.2</v>
      </c>
      <c r="E11" s="14">
        <f>C11*D11</f>
        <v>3320.73</v>
      </c>
      <c r="F11" s="15"/>
      <c r="G11" t="s" s="16">
        <f>A11</f>
        <v>24</v>
      </c>
      <c r="H11" s="17">
        <f>B11*1.03</f>
        <v>64.89</v>
      </c>
      <c r="I11" s="17">
        <v>2</v>
      </c>
      <c r="J11" s="17">
        <v>2</v>
      </c>
      <c r="K11" s="14">
        <f>H11*K2</f>
        <v>1492.47</v>
      </c>
      <c r="L11" s="14">
        <f>H11*L2</f>
        <v>596.9879999999999</v>
      </c>
      <c r="M11" s="14">
        <f>I11*M2</f>
        <v>57.49999999999999</v>
      </c>
      <c r="N11" s="14">
        <f>J11*N2</f>
        <v>69</v>
      </c>
      <c r="O11" s="8">
        <f>K11+L11+M11+N11</f>
        <v>2215.958</v>
      </c>
      <c r="P11" s="19">
        <f>H11*P2</f>
        <v>596.9879999999999</v>
      </c>
      <c r="Q11" s="8">
        <f>O11+P11</f>
        <v>2812.946</v>
      </c>
      <c r="R11" s="20">
        <f>H11*R2</f>
        <v>622.944</v>
      </c>
    </row>
    <row r="12" ht="20.35" customHeight="1">
      <c r="A12" t="s" s="12">
        <v>25</v>
      </c>
      <c r="B12" s="13">
        <v>100.9</v>
      </c>
      <c r="C12" s="13">
        <f>B12*1.05</f>
        <v>105.945</v>
      </c>
      <c r="D12" s="14">
        <v>50.2</v>
      </c>
      <c r="E12" s="14">
        <f>C12*D12</f>
        <v>5318.439</v>
      </c>
      <c r="F12" s="15"/>
      <c r="G12" t="s" s="16">
        <f>A12</f>
        <v>25</v>
      </c>
      <c r="H12" s="17">
        <f>B12*1.03</f>
        <v>103.927</v>
      </c>
      <c r="I12" s="17">
        <v>4</v>
      </c>
      <c r="J12" s="17">
        <v>2</v>
      </c>
      <c r="K12" s="14">
        <f>H12*K2</f>
        <v>2390.321</v>
      </c>
      <c r="L12" s="14">
        <f>H12*L2</f>
        <v>956.1283999999999</v>
      </c>
      <c r="M12" s="14">
        <f>I12*M2</f>
        <v>115</v>
      </c>
      <c r="N12" s="14">
        <f>J12*N2</f>
        <v>69</v>
      </c>
      <c r="O12" s="8">
        <f>K12+L12+M12+N12</f>
        <v>3530.4494</v>
      </c>
      <c r="P12" s="19">
        <f>H12*P2</f>
        <v>956.1283999999999</v>
      </c>
      <c r="Q12" s="8">
        <f>O12+P12</f>
        <v>4486.5778</v>
      </c>
      <c r="R12" s="20">
        <f>H12*R2</f>
        <v>997.6992</v>
      </c>
    </row>
    <row r="13" ht="20.35" customHeight="1">
      <c r="A13" t="s" s="12">
        <v>26</v>
      </c>
      <c r="B13" s="13">
        <v>100.9</v>
      </c>
      <c r="C13" s="13">
        <f>B13*1.05</f>
        <v>105.945</v>
      </c>
      <c r="D13" s="14">
        <v>50.2</v>
      </c>
      <c r="E13" s="14">
        <f>C13*D13</f>
        <v>5318.439</v>
      </c>
      <c r="F13" s="15"/>
      <c r="G13" t="s" s="16">
        <f>A13</f>
        <v>26</v>
      </c>
      <c r="H13" s="17">
        <f>B13*1.03</f>
        <v>103.927</v>
      </c>
      <c r="I13" s="17">
        <v>4</v>
      </c>
      <c r="J13" s="17">
        <v>2</v>
      </c>
      <c r="K13" s="14">
        <f>H13*K2</f>
        <v>2390.321</v>
      </c>
      <c r="L13" s="14">
        <f>H13*L2</f>
        <v>956.1283999999999</v>
      </c>
      <c r="M13" s="14">
        <f>I13*M2</f>
        <v>115</v>
      </c>
      <c r="N13" s="14">
        <f>J13*N2</f>
        <v>69</v>
      </c>
      <c r="O13" s="8">
        <f>K13+L13+M13+N13</f>
        <v>3530.4494</v>
      </c>
      <c r="P13" s="19">
        <f>H13*P2</f>
        <v>956.1283999999999</v>
      </c>
      <c r="Q13" s="8">
        <f>O13+P13</f>
        <v>4486.5778</v>
      </c>
      <c r="R13" s="20">
        <f>H13*R2</f>
        <v>997.6992</v>
      </c>
    </row>
    <row r="14" ht="20.35" customHeight="1">
      <c r="A14" t="s" s="21">
        <v>27</v>
      </c>
      <c r="B14" s="22">
        <f>SUM(B4:B13)</f>
        <v>774.1799999999999</v>
      </c>
      <c r="C14" s="22">
        <f>SUM(C4:C13)</f>
        <v>812.889</v>
      </c>
      <c r="D14" s="23">
        <v>50.2</v>
      </c>
      <c r="E14" s="23">
        <f>SUM(E4:E13)</f>
        <v>40807.0278</v>
      </c>
      <c r="F14" s="5"/>
      <c r="G14" s="24"/>
      <c r="H14" s="24">
        <f>SUM(H4:H13)</f>
        <v>797.4054000000001</v>
      </c>
      <c r="I14" s="24"/>
      <c r="J14" s="24"/>
      <c r="K14" s="23">
        <f>SUM(K4:K13)</f>
        <v>18340.3242</v>
      </c>
      <c r="L14" s="23">
        <f>SUM(L4:L13)</f>
        <v>7336.129679999999</v>
      </c>
      <c r="M14" s="23">
        <f>SUM(M4:M13)</f>
        <v>689.9999999999999</v>
      </c>
      <c r="N14" s="23">
        <f>SUM(N4:N13)</f>
        <v>690</v>
      </c>
      <c r="O14" s="8">
        <f>SUM(O4:O13)</f>
        <v>27056.45388</v>
      </c>
      <c r="P14" s="23">
        <f>SUM(P4:P13)</f>
        <v>7336.129679999999</v>
      </c>
      <c r="Q14" s="8">
        <f>SUM(Q4:Q13)</f>
        <v>34392.583560000006</v>
      </c>
      <c r="R14" s="25">
        <f>SUM(R4:R13)</f>
        <v>7655.091840000001</v>
      </c>
    </row>
    <row r="15" ht="20.35" customHeight="1">
      <c r="A15" s="12"/>
      <c r="B15" s="13"/>
      <c r="C15" s="13"/>
      <c r="D15" s="14"/>
      <c r="E15" s="14"/>
      <c r="F15" s="15"/>
      <c r="G15" s="16"/>
      <c r="H15" s="16"/>
      <c r="I15" s="16"/>
      <c r="J15" s="16"/>
      <c r="K15" s="14"/>
      <c r="L15" s="14"/>
      <c r="M15" s="14"/>
      <c r="N15" s="14"/>
      <c r="O15" s="8"/>
      <c r="P15" s="19"/>
      <c r="Q15" s="8"/>
      <c r="R15" s="20"/>
    </row>
    <row r="16" ht="20.35" customHeight="1">
      <c r="A16" s="12"/>
      <c r="B16" s="13"/>
      <c r="C16" s="13"/>
      <c r="D16" s="14"/>
      <c r="E16" s="14"/>
      <c r="F16" s="15"/>
      <c r="G16" s="16"/>
      <c r="H16" s="16"/>
      <c r="I16" s="16"/>
      <c r="J16" s="16"/>
      <c r="K16" s="14"/>
      <c r="L16" s="14"/>
      <c r="M16" s="14"/>
      <c r="N16" s="14"/>
      <c r="O16" s="8"/>
      <c r="P16" s="19"/>
      <c r="Q16" s="8"/>
      <c r="R16" s="20"/>
    </row>
    <row r="17" ht="20.35" customHeight="1">
      <c r="A17" s="12"/>
      <c r="B17" s="13"/>
      <c r="C17" s="13"/>
      <c r="D17" s="14"/>
      <c r="E17" s="14"/>
      <c r="F17" s="15"/>
      <c r="G17" s="16"/>
      <c r="H17" s="16"/>
      <c r="I17" s="16"/>
      <c r="J17" s="16"/>
      <c r="K17" s="14"/>
      <c r="L17" s="14"/>
      <c r="M17" s="14"/>
      <c r="N17" s="14"/>
      <c r="O17" s="8"/>
      <c r="P17" s="19"/>
      <c r="Q17" s="8"/>
      <c r="R17" s="20"/>
    </row>
    <row r="18" ht="20.35" customHeight="1">
      <c r="A18" s="12"/>
      <c r="B18" s="13"/>
      <c r="C18" s="13"/>
      <c r="D18" s="14"/>
      <c r="E18" s="14"/>
      <c r="F18" s="15"/>
      <c r="G18" s="16"/>
      <c r="H18" s="16"/>
      <c r="I18" s="16"/>
      <c r="J18" s="16"/>
      <c r="K18" s="14"/>
      <c r="L18" s="14"/>
      <c r="M18" s="14"/>
      <c r="N18" s="14"/>
      <c r="O18" s="8"/>
      <c r="P18" s="19"/>
      <c r="Q18" s="8"/>
      <c r="R18" s="20"/>
    </row>
    <row r="19" ht="32.35" customHeight="1">
      <c r="A19" t="s" s="12">
        <v>28</v>
      </c>
      <c r="B19" s="13"/>
      <c r="C19" s="13"/>
      <c r="D19" s="14"/>
      <c r="E19" s="14"/>
      <c r="F19" s="15"/>
      <c r="G19" s="16"/>
      <c r="H19" s="16"/>
      <c r="I19" s="16"/>
      <c r="J19" s="16"/>
      <c r="K19" s="14"/>
      <c r="L19" s="14"/>
      <c r="M19" s="14"/>
      <c r="N19" s="14"/>
      <c r="O19" s="8"/>
      <c r="P19" s="19"/>
      <c r="Q19" s="8"/>
      <c r="R19" s="20"/>
    </row>
    <row r="20" ht="20.35" customHeight="1">
      <c r="A20" t="s" s="12">
        <v>9</v>
      </c>
      <c r="B20" s="14">
        <v>20</v>
      </c>
      <c r="C20" s="13">
        <v>1.15</v>
      </c>
      <c r="D20" s="14"/>
      <c r="E20" s="14"/>
      <c r="F20" s="15"/>
      <c r="G20" s="16"/>
      <c r="H20" s="16"/>
      <c r="I20" s="16"/>
      <c r="J20" s="16"/>
      <c r="K20" s="14"/>
      <c r="L20" s="14"/>
      <c r="M20" s="14"/>
      <c r="N20" s="14"/>
      <c r="O20" s="8"/>
      <c r="P20" s="19"/>
      <c r="Q20" s="8"/>
      <c r="R20" s="20"/>
    </row>
    <row r="21" ht="20.35" customHeight="1">
      <c r="A21" t="s" s="12">
        <v>10</v>
      </c>
      <c r="B21" s="14">
        <v>8</v>
      </c>
      <c r="C21" s="13">
        <v>1.15</v>
      </c>
      <c r="D21" s="14"/>
      <c r="E21" s="14"/>
      <c r="F21" s="15"/>
      <c r="G21" s="16"/>
      <c r="H21" s="16"/>
      <c r="I21" s="16"/>
      <c r="J21" s="16"/>
      <c r="K21" s="14"/>
      <c r="L21" s="14"/>
      <c r="M21" s="14"/>
      <c r="N21" s="14"/>
      <c r="O21" s="8"/>
      <c r="P21" s="19"/>
      <c r="Q21" s="8"/>
      <c r="R21" s="20"/>
    </row>
    <row r="22" ht="20.35" customHeight="1">
      <c r="A22" t="s" s="12">
        <v>14</v>
      </c>
      <c r="B22" s="14">
        <v>8</v>
      </c>
      <c r="C22" s="13">
        <v>1.15</v>
      </c>
      <c r="D22" s="14"/>
      <c r="E22" s="14"/>
      <c r="F22" s="15"/>
      <c r="G22" s="16"/>
      <c r="H22" s="16"/>
      <c r="I22" s="16"/>
      <c r="J22" s="16"/>
      <c r="K22" s="14"/>
      <c r="L22" s="14"/>
      <c r="M22" s="14"/>
      <c r="N22" s="14"/>
      <c r="O22" s="8"/>
      <c r="P22" s="19"/>
      <c r="Q22" s="8"/>
      <c r="R22" s="20"/>
    </row>
    <row r="23" ht="20.35" customHeight="1">
      <c r="A23" t="s" s="12">
        <v>29</v>
      </c>
      <c r="B23" s="14">
        <v>8</v>
      </c>
      <c r="C23" s="13">
        <v>1.2</v>
      </c>
      <c r="D23" s="14"/>
      <c r="E23" s="14"/>
      <c r="F23" s="15"/>
      <c r="G23" s="16"/>
      <c r="H23" s="16"/>
      <c r="I23" s="16"/>
      <c r="J23" s="16"/>
      <c r="K23" s="14"/>
      <c r="L23" s="14"/>
      <c r="M23" s="14"/>
      <c r="N23" s="14"/>
      <c r="O23" s="8"/>
      <c r="P23" s="19"/>
      <c r="Q23" s="8"/>
      <c r="R23" s="20"/>
    </row>
    <row r="24" ht="20.35" customHeight="1">
      <c r="A24" t="s" s="12">
        <v>30</v>
      </c>
      <c r="B24" s="14">
        <v>25</v>
      </c>
      <c r="C24" s="13">
        <v>1.15</v>
      </c>
      <c r="D24" s="14"/>
      <c r="E24" s="14"/>
      <c r="F24" s="15"/>
      <c r="G24" s="16"/>
      <c r="H24" s="16"/>
      <c r="I24" s="16"/>
      <c r="J24" s="16"/>
      <c r="K24" s="14"/>
      <c r="L24" s="14"/>
      <c r="M24" s="14"/>
      <c r="N24" s="14"/>
      <c r="O24" s="8"/>
      <c r="P24" s="19"/>
      <c r="Q24" s="8"/>
      <c r="R24" s="20"/>
    </row>
    <row r="25" ht="20.35" customHeight="1">
      <c r="A25" t="s" s="12">
        <v>31</v>
      </c>
      <c r="B25" s="14">
        <v>30</v>
      </c>
      <c r="C25" s="13">
        <v>1.15</v>
      </c>
      <c r="D25" s="14"/>
      <c r="E25" s="14"/>
      <c r="F25" s="26"/>
      <c r="G25" s="16"/>
      <c r="H25" s="27"/>
      <c r="I25" s="16"/>
      <c r="J25" s="16"/>
      <c r="K25" s="14"/>
      <c r="L25" s="14"/>
      <c r="M25" s="14"/>
      <c r="N25" s="14"/>
      <c r="O25" s="8"/>
      <c r="P25" s="19"/>
      <c r="Q25" s="8"/>
      <c r="R25" s="20"/>
    </row>
    <row r="26" ht="20.35" customHeight="1">
      <c r="A26" s="28"/>
      <c r="B26" s="13"/>
      <c r="C26" s="13"/>
      <c r="D26" s="14"/>
      <c r="E26" s="14"/>
      <c r="F26" s="26"/>
      <c r="G26" s="16"/>
      <c r="H26" s="27"/>
      <c r="I26" s="16"/>
      <c r="J26" s="16"/>
      <c r="K26" s="14"/>
      <c r="L26" s="14"/>
      <c r="M26" s="14"/>
      <c r="N26" s="14"/>
      <c r="O26" s="8"/>
      <c r="P26" s="19"/>
      <c r="Q26" s="8"/>
      <c r="R26" s="20"/>
    </row>
  </sheetData>
  <mergeCells count="1">
    <mergeCell ref="A1:R1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