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Wood Floors - wood flooring the" sheetId="1" r:id="rId4"/>
    <sheet name="Carpets - Carpets The Ridge" sheetId="2" r:id="rId5"/>
  </sheets>
</workbook>
</file>

<file path=xl/sharedStrings.xml><?xml version="1.0" encoding="utf-8"?>
<sst xmlns="http://schemas.openxmlformats.org/spreadsheetml/2006/main" uniqueCount="56">
  <si>
    <t>wood flooring the ridge</t>
  </si>
  <si>
    <t>Flat</t>
  </si>
  <si>
    <t>Net quantity</t>
  </si>
  <si>
    <t>Gross Quantity</t>
  </si>
  <si>
    <t xml:space="preserve">Unit cost </t>
  </si>
  <si>
    <t>Total</t>
  </si>
  <si>
    <t>Labour quantity</t>
  </si>
  <si>
    <t>Trim</t>
  </si>
  <si>
    <t>Floor boxes</t>
  </si>
  <si>
    <t>Labour</t>
  </si>
  <si>
    <t>Adhesive</t>
  </si>
  <si>
    <t>Trims</t>
  </si>
  <si>
    <t>Fit floor box</t>
  </si>
  <si>
    <t>Sub Total</t>
  </si>
  <si>
    <t>DPM</t>
  </si>
  <si>
    <t>TOTAL INC DPM</t>
  </si>
  <si>
    <t>OPTIONAL OIL COAT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</si>
  <si>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</si>
  <si>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</si>
  <si>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</si>
  <si>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</si>
  <si>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</si>
  <si>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</si>
  <si>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</si>
  <si>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</si>
  <si>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</si>
  <si>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</si>
  <si>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TOTAL</t>
  </si>
  <si>
    <t>Trevor's Prices m2</t>
  </si>
  <si>
    <t>Markup</t>
  </si>
  <si>
    <t>Oil coat</t>
  </si>
  <si>
    <t>2.4m Trim</t>
  </si>
  <si>
    <t>Carpets The Ridge</t>
  </si>
  <si>
    <t>Quantity</t>
  </si>
  <si>
    <t>Unit Price</t>
  </si>
  <si>
    <t>Total Flat 1</t>
  </si>
  <si>
    <t>Carpet</t>
  </si>
  <si>
    <t>Underlay</t>
  </si>
  <si>
    <t>Gripper</t>
  </si>
  <si>
    <t>Door Bars</t>
  </si>
  <si>
    <t>Adhesive Fix</t>
  </si>
  <si>
    <t>Spray</t>
  </si>
  <si>
    <t>Labour Fit</t>
  </si>
  <si>
    <t>Labour Stick</t>
  </si>
  <si>
    <t>Seaming</t>
  </si>
  <si>
    <t>master</t>
  </si>
  <si>
    <t>Total Flat 2</t>
  </si>
  <si>
    <t>Total Flat 3</t>
  </si>
  <si>
    <t>Total Flat 4</t>
  </si>
  <si>
    <t>Total Flat 5</t>
  </si>
  <si>
    <t>Total Flat 6</t>
  </si>
  <si>
    <t>Total Flat  7</t>
  </si>
  <si>
    <t>Total Flat 8</t>
  </si>
  <si>
    <t>Total Flat 9</t>
  </si>
  <si>
    <t>Master bed 3</t>
  </si>
  <si>
    <t>Total Flat 10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</si>
</sst>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$£-809]0.00"/>
    <numFmt numFmtId="60" formatCode="[$£-809]0"/>
  </numFmts>
  <fonts count="8">
    <font>
      <sz val="10"/>
      <color indexed="8"/>
      <name val="Helvetica"/>
    </font>
    <font>
      <sz val="12"/>
      <color indexed="8"/>
      <name val="Helvetica"/>
    </font>
    <font>
      <b val="1"/>
      <sz val="10"/>
      <color indexed="8"/>
      <name val="Helvetica"/>
    </font>
    <font>
      <b val="1"/>
      <sz val="10"/>
      <color indexed="15"/>
      <name val="Helvetica"/>
    </font>
    <font>
      <b val="1"/>
      <sz val="10"/>
      <color indexed="17"/>
      <name val="Helvetica"/>
    </font>
    <font>
      <sz val="10"/>
      <color indexed="17"/>
      <name val="Helvetica"/>
    </font>
    <font>
      <b val="1"/>
      <sz val="10"/>
      <color indexed="18"/>
      <name val="Helvetica"/>
    </font>
    <font>
      <sz val="10"/>
      <color indexed="18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2" fillId="2" borderId="1" applyNumberFormat="0" applyFont="1" applyFill="1" applyBorder="1" applyAlignment="1" applyProtection="0">
      <alignment vertical="top" wrapText="1"/>
    </xf>
    <xf numFmtId="0" fontId="2" fillId="2" borderId="1" applyNumberFormat="0" applyFont="1" applyFill="1" applyBorder="1" applyAlignment="1" applyProtection="0">
      <alignment horizontal="center" vertical="top" wrapText="1"/>
    </xf>
    <xf numFmtId="0" fontId="2" fillId="3" borderId="1" applyNumberFormat="0" applyFont="1" applyFill="1" applyBorder="1" applyAlignment="1" applyProtection="0">
      <alignment vertical="top" wrapText="1"/>
    </xf>
    <xf numFmtId="0" fontId="2" fillId="2" borderId="1" applyNumberFormat="1" applyFont="1" applyFill="1" applyBorder="1" applyAlignment="1" applyProtection="0">
      <alignment horizontal="center" vertical="top" wrapText="1"/>
    </xf>
    <xf numFmtId="59" fontId="2" fillId="2" borderId="1" applyNumberFormat="1" applyFont="1" applyFill="1" applyBorder="1" applyAlignment="1" applyProtection="0">
      <alignment horizontal="center" vertical="top" wrapText="1"/>
    </xf>
    <xf numFmtId="60" fontId="2" fillId="4" borderId="1" applyNumberFormat="1" applyFont="1" applyFill="1" applyBorder="1" applyAlignment="1" applyProtection="0">
      <alignment horizontal="center" vertical="top" wrapText="1"/>
    </xf>
    <xf numFmtId="49" fontId="2" fillId="2" borderId="2" applyNumberFormat="1" applyFont="1" applyFill="1" applyBorder="1" applyAlignment="1" applyProtection="0">
      <alignment vertical="top" wrapText="1"/>
    </xf>
    <xf numFmtId="49" fontId="2" fillId="2" borderId="2" applyNumberFormat="1" applyFont="1" applyFill="1" applyBorder="1" applyAlignment="1" applyProtection="0">
      <alignment horizontal="center" vertical="top" wrapText="1"/>
    </xf>
    <xf numFmtId="0" fontId="2" fillId="3" borderId="2" applyNumberFormat="1" applyFont="1" applyFill="1" applyBorder="1" applyAlignment="1" applyProtection="0">
      <alignment vertical="top" wrapText="1"/>
    </xf>
    <xf numFmtId="49" fontId="2" fillId="4" borderId="2" applyNumberFormat="1" applyFont="1" applyFill="1" applyBorder="1" applyAlignment="1" applyProtection="0">
      <alignment horizontal="center" vertical="top" wrapText="1"/>
    </xf>
    <xf numFmtId="49" fontId="2" fillId="5" borderId="3" applyNumberFormat="1" applyFont="1" applyFill="1" applyBorder="1" applyAlignment="1" applyProtection="0">
      <alignment vertical="top" wrapText="1"/>
    </xf>
    <xf numFmtId="2" fontId="0" borderId="4" applyNumberFormat="1" applyFont="1" applyFill="0" applyBorder="1" applyAlignment="1" applyProtection="0">
      <alignment horizontal="center" vertical="top" wrapText="1"/>
    </xf>
    <xf numFmtId="2" fontId="0" borderId="5" applyNumberFormat="1" applyFont="1" applyFill="0" applyBorder="1" applyAlignment="1" applyProtection="0">
      <alignment horizontal="center" vertical="top" wrapText="1"/>
    </xf>
    <xf numFmtId="59" fontId="0" borderId="5" applyNumberFormat="1" applyFont="1" applyFill="0" applyBorder="1" applyAlignment="1" applyProtection="0">
      <alignment horizontal="center" vertical="top" wrapText="1"/>
    </xf>
    <xf numFmtId="0" fontId="0" fillId="3" borderId="5" applyNumberFormat="1" applyFont="1" applyFill="1" applyBorder="1" applyAlignment="1" applyProtection="0">
      <alignment vertical="top" wrapText="1"/>
    </xf>
    <xf numFmtId="49" fontId="0" borderId="5" applyNumberFormat="1" applyFont="1" applyFill="0" applyBorder="1" applyAlignment="1" applyProtection="0">
      <alignment horizontal="center" vertical="top" wrapText="1"/>
    </xf>
    <xf numFmtId="1" fontId="0" borderId="5" applyNumberFormat="1" applyFont="1" applyFill="0" applyBorder="1" applyAlignment="1" applyProtection="0">
      <alignment horizontal="center" vertical="top" wrapText="1"/>
    </xf>
    <xf numFmtId="60" fontId="3" fillId="4" borderId="5" applyNumberFormat="1" applyFont="1" applyFill="1" applyBorder="1" applyAlignment="1" applyProtection="0">
      <alignment horizontal="center" vertical="top" wrapText="1"/>
    </xf>
    <xf numFmtId="59" fontId="2" borderId="5" applyNumberFormat="1" applyFont="1" applyFill="0" applyBorder="1" applyAlignment="1" applyProtection="0">
      <alignment horizontal="center" vertical="top" wrapText="1"/>
    </xf>
    <xf numFmtId="60" fontId="2" fillId="4" borderId="5" applyNumberFormat="1" applyFont="1" applyFill="1" applyBorder="1" applyAlignment="1" applyProtection="0">
      <alignment horizontal="center" vertical="top" wrapText="1"/>
    </xf>
    <xf numFmtId="60" fontId="2" borderId="5" applyNumberFormat="1" applyFont="1" applyFill="0" applyBorder="1" applyAlignment="1" applyProtection="0">
      <alignment horizontal="center" vertical="top" wrapText="1"/>
    </xf>
    <xf numFmtId="49" fontId="0" borderId="5" applyNumberFormat="1" applyFont="1" applyFill="0" applyBorder="1" applyAlignment="1" applyProtection="0">
      <alignment vertical="top" wrapText="1"/>
    </xf>
    <xf numFmtId="49" fontId="2" fillId="5" borderId="6" applyNumberFormat="1" applyFont="1" applyFill="1" applyBorder="1" applyAlignment="1" applyProtection="0">
      <alignment vertical="top" wrapText="1"/>
    </xf>
    <xf numFmtId="2" fontId="0" borderId="7" applyNumberFormat="1" applyFont="1" applyFill="0" applyBorder="1" applyAlignment="1" applyProtection="0">
      <alignment horizontal="center" vertical="top" wrapText="1"/>
    </xf>
    <xf numFmtId="2" fontId="0" borderId="1" applyNumberFormat="1" applyFont="1" applyFill="0" applyBorder="1" applyAlignment="1" applyProtection="0">
      <alignment horizontal="center" vertical="top" wrapText="1"/>
    </xf>
    <xf numFmtId="59" fontId="0" borderId="1" applyNumberFormat="1" applyFont="1" applyFill="0" applyBorder="1" applyAlignment="1" applyProtection="0">
      <alignment horizontal="center" vertical="top" wrapText="1"/>
    </xf>
    <xf numFmtId="0" fontId="0" fillId="3" borderId="1" applyNumberFormat="1" applyFont="1" applyFill="1" applyBorder="1" applyAlignment="1" applyProtection="0">
      <alignment vertical="top" wrapText="1"/>
    </xf>
    <xf numFmtId="49" fontId="0" borderId="1" applyNumberFormat="1" applyFont="1" applyFill="0" applyBorder="1" applyAlignment="1" applyProtection="0">
      <alignment horizontal="center" vertical="top" wrapText="1"/>
    </xf>
    <xf numFmtId="1" fontId="0" borderId="1" applyNumberFormat="1" applyFont="1" applyFill="0" applyBorder="1" applyAlignment="1" applyProtection="0">
      <alignment horizontal="center" vertical="top" wrapText="1"/>
    </xf>
    <xf numFmtId="60" fontId="3" fillId="4" borderId="1" applyNumberFormat="1" applyFont="1" applyFill="1" applyBorder="1" applyAlignment="1" applyProtection="0">
      <alignment horizontal="center" vertical="top" wrapText="1"/>
    </xf>
    <xf numFmtId="59" fontId="2" borderId="1" applyNumberFormat="1" applyFont="1" applyFill="0" applyBorder="1" applyAlignment="1" applyProtection="0">
      <alignment horizontal="center" vertical="top" wrapText="1"/>
    </xf>
    <xf numFmtId="60" fontId="2" borderId="1" applyNumberFormat="1" applyFont="1" applyFill="0" applyBorder="1" applyAlignment="1" applyProtection="0">
      <alignment horizontal="center" vertical="top" wrapText="1"/>
    </xf>
    <xf numFmtId="49" fontId="0" borderId="1" applyNumberFormat="1" applyFont="1" applyFill="0" applyBorder="1" applyAlignment="1" applyProtection="0">
      <alignment vertical="top" wrapText="1"/>
    </xf>
    <xf numFmtId="49" fontId="2" fillId="6" borderId="6" applyNumberFormat="1" applyFont="1" applyFill="1" applyBorder="1" applyAlignment="1" applyProtection="0">
      <alignment vertical="top" wrapText="1"/>
    </xf>
    <xf numFmtId="2" fontId="2" fillId="6" borderId="7" applyNumberFormat="1" applyFont="1" applyFill="1" applyBorder="1" applyAlignment="1" applyProtection="0">
      <alignment horizontal="center" vertical="top" wrapText="1"/>
    </xf>
    <xf numFmtId="2" fontId="2" fillId="6" borderId="1" applyNumberFormat="1" applyFont="1" applyFill="1" applyBorder="1" applyAlignment="1" applyProtection="0">
      <alignment horizontal="center" vertical="top" wrapText="1"/>
    </xf>
    <xf numFmtId="59" fontId="2" fillId="6" borderId="1" applyNumberFormat="1" applyFont="1" applyFill="1" applyBorder="1" applyAlignment="1" applyProtection="0">
      <alignment horizontal="center" vertical="top" wrapText="1"/>
    </xf>
    <xf numFmtId="0" fontId="2" fillId="6" borderId="1" applyNumberFormat="1" applyFont="1" applyFill="1" applyBorder="1" applyAlignment="1" applyProtection="0">
      <alignment horizontal="center" vertical="top" wrapText="1"/>
    </xf>
    <xf numFmtId="60" fontId="2" fillId="6" borderId="1" applyNumberFormat="1" applyFont="1" applyFill="1" applyBorder="1" applyAlignment="1" applyProtection="0">
      <alignment horizontal="center" vertical="top" wrapText="1"/>
    </xf>
    <xf numFmtId="0" fontId="2" fillId="5" borderId="6" applyNumberFormat="0" applyFont="1" applyFill="1" applyBorder="1" applyAlignment="1" applyProtection="0">
      <alignment vertical="top" wrapText="1"/>
    </xf>
    <xf numFmtId="0" fontId="0" borderId="1" applyNumberFormat="1" applyFont="1" applyFill="0" applyBorder="1" applyAlignment="1" applyProtection="0">
      <alignment horizontal="center" vertical="top" wrapText="1"/>
    </xf>
    <xf numFmtId="49" fontId="2" borderId="1" applyNumberFormat="1" applyFont="1" applyFill="0" applyBorder="1" applyAlignment="1" applyProtection="0">
      <alignment horizontal="center" vertical="top" wrapText="1"/>
    </xf>
    <xf numFmtId="59" fontId="0" borderId="7" applyNumberFormat="1" applyFont="1" applyFill="0" applyBorder="1" applyAlignment="1" applyProtection="0">
      <alignment horizontal="center" vertical="top" wrapText="1"/>
    </xf>
    <xf numFmtId="0" fontId="0" fillId="3" borderId="1" applyNumberFormat="0" applyFont="1" applyFill="1" applyBorder="1" applyAlignment="1" applyProtection="0">
      <alignment vertical="top" wrapText="1"/>
    </xf>
    <xf numFmtId="0" fontId="0" borderId="1" applyNumberFormat="0" applyFont="1" applyFill="0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59" fontId="2" fillId="2" borderId="1" applyNumberFormat="1" applyFont="1" applyFill="1" applyBorder="1" applyAlignment="1" applyProtection="0">
      <alignment horizontal="right" vertical="top" wrapText="1"/>
    </xf>
    <xf numFmtId="0" fontId="2" fillId="2" borderId="2" applyNumberFormat="0" applyFont="1" applyFill="1" applyBorder="1" applyAlignment="1" applyProtection="0">
      <alignment horizontal="center" vertical="top" wrapText="1"/>
    </xf>
    <xf numFmtId="59" fontId="2" fillId="2" borderId="2" applyNumberFormat="1" applyFont="1" applyFill="1" applyBorder="1" applyAlignment="1" applyProtection="0">
      <alignment horizontal="right" vertical="top" wrapText="1"/>
    </xf>
    <xf numFmtId="59" fontId="0" borderId="5" applyNumberFormat="1" applyFont="1" applyFill="0" applyBorder="1" applyAlignment="1" applyProtection="0">
      <alignment horizontal="right" vertical="top" wrapText="1"/>
    </xf>
    <xf numFmtId="59" fontId="0" borderId="1" applyNumberFormat="1" applyFont="1" applyFill="0" applyBorder="1" applyAlignment="1" applyProtection="0">
      <alignment horizontal="right" vertical="top" wrapText="1"/>
    </xf>
    <xf numFmtId="59" fontId="2" fillId="6" borderId="1" applyNumberFormat="1" applyFont="1" applyFill="1" applyBorder="1" applyAlignment="1" applyProtection="0">
      <alignment horizontal="right" vertical="top" wrapText="1"/>
    </xf>
    <xf numFmtId="0" fontId="0" borderId="1" applyNumberFormat="0" applyFont="1" applyFill="0" applyBorder="1" applyAlignment="1" applyProtection="0">
      <alignment vertical="top" wrapText="1"/>
    </xf>
    <xf numFmtId="49" fontId="2" borderId="7" applyNumberFormat="1" applyFont="1" applyFill="0" applyBorder="1" applyAlignment="1" applyProtection="0">
      <alignment horizontal="center" vertical="top" wrapText="1"/>
    </xf>
    <xf numFmtId="49" fontId="2" borderId="1" applyNumberFormat="1" applyFont="1" applyFill="0" applyBorder="1" applyAlignment="1" applyProtection="0">
      <alignment horizontal="right" vertical="top" wrapText="1"/>
    </xf>
    <xf numFmtId="0" fontId="2" borderId="1" applyNumberFormat="1" applyFont="1" applyFill="0" applyBorder="1" applyAlignment="1" applyProtection="0">
      <alignment vertical="top" wrapText="1"/>
    </xf>
    <xf numFmtId="49" fontId="4" fillId="5" borderId="6" applyNumberFormat="1" applyFont="1" applyFill="1" applyBorder="1" applyAlignment="1" applyProtection="0">
      <alignment vertical="top" wrapText="1"/>
    </xf>
    <xf numFmtId="59" fontId="5" borderId="7" applyNumberFormat="1" applyFont="1" applyFill="0" applyBorder="1" applyAlignment="1" applyProtection="0">
      <alignment horizontal="center" vertical="top" wrapText="1"/>
    </xf>
    <xf numFmtId="2" fontId="5" borderId="1" applyNumberFormat="1" applyFont="1" applyFill="0" applyBorder="1" applyAlignment="1" applyProtection="0">
      <alignment horizontal="center" vertical="top" wrapText="1"/>
    </xf>
    <xf numFmtId="59" fontId="5" borderId="1" applyNumberFormat="1" applyFont="1" applyFill="0" applyBorder="1" applyAlignment="1" applyProtection="0">
      <alignment horizontal="right" vertical="top" wrapText="1"/>
    </xf>
    <xf numFmtId="59" fontId="2" borderId="7" applyNumberFormat="1" applyFont="1" applyFill="0" applyBorder="1" applyAlignment="1" applyProtection="0">
      <alignment horizontal="center" vertical="top" wrapText="1"/>
    </xf>
    <xf numFmtId="2" fontId="2" borderId="1" applyNumberFormat="1" applyFont="1" applyFill="0" applyBorder="1" applyAlignment="1" applyProtection="0">
      <alignment horizontal="center" vertical="top" wrapText="1"/>
    </xf>
    <xf numFmtId="60" fontId="2" borderId="1" applyNumberFormat="1" applyFont="1" applyFill="0" applyBorder="1" applyAlignment="1" applyProtection="0">
      <alignment horizontal="right" vertical="top" wrapText="1"/>
    </xf>
    <xf numFmtId="49" fontId="5" borderId="1" applyNumberFormat="1" applyFont="1" applyFill="0" applyBorder="1" applyAlignment="1" applyProtection="0">
      <alignment horizontal="center" vertical="top" wrapText="1"/>
    </xf>
    <xf numFmtId="49" fontId="6" fillId="5" borderId="6" applyNumberFormat="1" applyFont="1" applyFill="1" applyBorder="1" applyAlignment="1" applyProtection="0">
      <alignment vertical="top" wrapText="1"/>
    </xf>
    <xf numFmtId="59" fontId="7" borderId="7" applyNumberFormat="1" applyFont="1" applyFill="0" applyBorder="1" applyAlignment="1" applyProtection="0">
      <alignment horizontal="center" vertical="top" wrapText="1"/>
    </xf>
    <xf numFmtId="2" fontId="7" borderId="1" applyNumberFormat="1" applyFont="1" applyFill="0" applyBorder="1" applyAlignment="1" applyProtection="0">
      <alignment horizontal="center" vertical="top" wrapText="1"/>
    </xf>
    <xf numFmtId="59" fontId="7" borderId="1" applyNumberFormat="1" applyFont="1" applyFill="0" applyBorder="1" applyAlignment="1" applyProtection="0">
      <alignment horizontal="right" vertical="top" wrapText="1"/>
    </xf>
    <xf numFmtId="49" fontId="7" borderId="1" applyNumberFormat="1" applyFont="1" applyFill="0" applyBorder="1" applyAlignment="1" applyProtection="0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274efa"/>
      <rgbColor rgb="ffc1edfc"/>
      <rgbColor rgb="ff3f3f3f"/>
      <rgbColor rgb="ffdbdbdb"/>
      <rgbColor rgb="ff63b2de"/>
      <rgbColor rgb="ffcdcdcd"/>
      <rgbColor rgb="ffff2600"/>
      <rgbColor rgb="ffff2c21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S26"/>
  <sheetViews>
    <sheetView workbookViewId="0" showGridLines="0" defaultGridColor="1">
      <pane topLeftCell="B4" xSplit="1" ySplit="3" activePane="bottomRight" state="frozen"/>
    </sheetView>
  </sheetViews>
  <sheetFormatPr defaultColWidth="12.04" defaultRowHeight="18" customHeight="1" outlineLevelRow="0" outlineLevelCol="0"/>
  <cols>
    <col min="1" max="1" width="12.0469" style="1" customWidth="1"/>
    <col min="2" max="2" width="12.0469" style="1" customWidth="1"/>
    <col min="3" max="3" width="12.0469" style="1" customWidth="1"/>
    <col min="4" max="4" width="12.0469" style="1" customWidth="1"/>
    <col min="5" max="5" width="12.0469" style="1" customWidth="1"/>
    <col min="6" max="6" width="3" style="1" customWidth="1"/>
    <col min="7" max="7" width="4.57812" style="1" customWidth="1"/>
    <col min="8" max="8" width="12.0469" style="1" customWidth="1"/>
    <col min="9" max="9" width="5.72656" style="1" customWidth="1"/>
    <col min="10" max="10" width="11.0781" style="1" customWidth="1"/>
    <col min="11" max="11" width="12.0469" style="1" customWidth="1"/>
    <col min="12" max="12" width="12.0469" style="1" customWidth="1"/>
    <col min="13" max="13" width="12.0469" style="1" customWidth="1"/>
    <col min="14" max="14" width="12.0469" style="1" customWidth="1"/>
    <col min="15" max="15" width="12.0469" style="1" customWidth="1"/>
    <col min="16" max="16" width="12.0469" style="1" customWidth="1"/>
    <col min="17" max="17" width="12.0469" style="1" customWidth="1"/>
    <col min="18" max="18" width="12.0469" style="1" customWidth="1"/>
    <col min="19" max="19" width="12.0469" style="1" customWidth="1"/>
    <col min="20" max="256" width="12.0469" style="1" customWidth="1"/>
  </cols>
  <sheetData>
    <row r="1" ht="28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0.35" customHeight="1">
      <c r="A2" s="3"/>
      <c r="B2" s="4"/>
      <c r="C2" s="4"/>
      <c r="D2" s="4"/>
      <c r="E2" s="4"/>
      <c r="F2" s="5"/>
      <c r="G2" s="4"/>
      <c r="H2" s="4"/>
      <c r="I2" s="6"/>
      <c r="J2" s="6"/>
      <c r="K2" s="7">
        <f>B20*C20</f>
        <v>23</v>
      </c>
      <c r="L2" s="7">
        <f>B21*C21</f>
        <v>9.199999999999999</v>
      </c>
      <c r="M2" s="7">
        <f>B24*C24</f>
        <v>28.75</v>
      </c>
      <c r="N2" s="7">
        <f>B25*C25</f>
        <v>34.5</v>
      </c>
      <c r="O2" s="8"/>
      <c r="P2" s="7">
        <f>B22*C22</f>
        <v>9.199999999999999</v>
      </c>
      <c r="Q2" s="8"/>
      <c r="R2" s="7">
        <f>B23*C23</f>
        <v>9.6</v>
      </c>
      <c r="S2" s="3"/>
    </row>
    <row r="3" ht="32.55" customHeight="1">
      <c r="A3" t="s" s="9">
        <v>1</v>
      </c>
      <c r="B3" t="s" s="10">
        <v>2</v>
      </c>
      <c r="C3" t="s" s="10">
        <v>3</v>
      </c>
      <c r="D3" t="s" s="10">
        <v>4</v>
      </c>
      <c r="E3" t="s" s="10">
        <v>5</v>
      </c>
      <c r="F3" s="11"/>
      <c r="G3" t="s" s="10">
        <f>A3</f>
        <v>1</v>
      </c>
      <c r="H3" t="s" s="10">
        <v>6</v>
      </c>
      <c r="I3" t="s" s="10">
        <v>7</v>
      </c>
      <c r="J3" t="s" s="10">
        <v>8</v>
      </c>
      <c r="K3" t="s" s="10">
        <v>9</v>
      </c>
      <c r="L3" t="s" s="10">
        <v>10</v>
      </c>
      <c r="M3" t="s" s="10">
        <v>11</v>
      </c>
      <c r="N3" t="s" s="10">
        <v>12</v>
      </c>
      <c r="O3" t="s" s="12">
        <v>13</v>
      </c>
      <c r="P3" t="s" s="10">
        <v>14</v>
      </c>
      <c r="Q3" t="s" s="12">
        <v>15</v>
      </c>
      <c r="R3" t="s" s="10">
        <v>16</v>
      </c>
      <c r="S3" t="s" s="9">
        <v>1</v>
      </c>
    </row>
    <row r="4" ht="20.55" customHeight="1">
      <c r="A4" t="s" s="13">
        <v>17</v>
      </c>
      <c r="B4" s="14">
        <v>71.05</v>
      </c>
      <c r="C4" s="15">
        <f>B4*1.05</f>
        <v>74.60250000000001</v>
      </c>
      <c r="D4" s="16">
        <v>50.2</v>
      </c>
      <c r="E4" s="16">
        <f>C4*D4</f>
        <v>3745.045500000001</v>
      </c>
      <c r="F4" s="17"/>
      <c r="G4" t="s" s="18">
        <f>A4</f>
        <v>17</v>
      </c>
      <c r="H4" s="19">
        <f>B4*1.03</f>
        <v>73.1815</v>
      </c>
      <c r="I4" s="19">
        <v>2</v>
      </c>
      <c r="J4" s="19">
        <v>2</v>
      </c>
      <c r="K4" s="16">
        <f>H4*K2</f>
        <v>1683.1745</v>
      </c>
      <c r="L4" s="16">
        <f>H4*L2</f>
        <v>673.2697999999999</v>
      </c>
      <c r="M4" s="16">
        <f>I4*M2</f>
        <v>57.49999999999999</v>
      </c>
      <c r="N4" s="16">
        <f>J4*N2</f>
        <v>69</v>
      </c>
      <c r="O4" s="20">
        <f>K4+L4+M4+N4</f>
        <v>2482.9443</v>
      </c>
      <c r="P4" s="21">
        <f>H4*P2</f>
        <v>673.2697999999999</v>
      </c>
      <c r="Q4" s="22">
        <f>O4+P4</f>
        <v>3156.2141</v>
      </c>
      <c r="R4" s="23">
        <f>H4*R2</f>
        <v>702.5423999999999</v>
      </c>
      <c r="S4" t="s" s="24">
        <v>17</v>
      </c>
    </row>
    <row r="5" ht="20.35" customHeight="1">
      <c r="A5" t="s" s="25">
        <v>18</v>
      </c>
      <c r="B5" s="26">
        <v>84.73999999999999</v>
      </c>
      <c r="C5" s="27">
        <f>B5*1.05</f>
        <v>88.977</v>
      </c>
      <c r="D5" s="28">
        <v>50.2</v>
      </c>
      <c r="E5" s="28">
        <f>C5*D5</f>
        <v>4466.6454</v>
      </c>
      <c r="F5" s="29"/>
      <c r="G5" t="s" s="30">
        <f>A5</f>
        <v>18</v>
      </c>
      <c r="H5" s="31">
        <f>B5*1.03</f>
        <v>87.2822</v>
      </c>
      <c r="I5" s="31">
        <v>2</v>
      </c>
      <c r="J5" s="31">
        <v>2</v>
      </c>
      <c r="K5" s="28">
        <f>H5*K2</f>
        <v>2007.4906</v>
      </c>
      <c r="L5" s="28">
        <f>H5*L2</f>
        <v>802.9962399999999</v>
      </c>
      <c r="M5" s="28">
        <f>I5*M2</f>
        <v>57.49999999999999</v>
      </c>
      <c r="N5" s="28">
        <f>J5*N2</f>
        <v>69</v>
      </c>
      <c r="O5" s="32">
        <f>K5+L5+M5+N5</f>
        <v>2936.98684</v>
      </c>
      <c r="P5" s="33">
        <f>H5*P2</f>
        <v>802.9962399999999</v>
      </c>
      <c r="Q5" s="8">
        <f>O5+P5</f>
        <v>3739.98308</v>
      </c>
      <c r="R5" s="34">
        <f>H5*R2</f>
        <v>837.90912</v>
      </c>
      <c r="S5" t="s" s="35">
        <v>18</v>
      </c>
    </row>
    <row r="6" ht="20.35" customHeight="1">
      <c r="A6" t="s" s="25">
        <v>19</v>
      </c>
      <c r="B6" s="26">
        <v>84.73999999999999</v>
      </c>
      <c r="C6" s="27">
        <f>B6*1.05</f>
        <v>88.977</v>
      </c>
      <c r="D6" s="28">
        <v>50.2</v>
      </c>
      <c r="E6" s="28">
        <f>C6*D6</f>
        <v>4466.6454</v>
      </c>
      <c r="F6" s="29"/>
      <c r="G6" t="s" s="30">
        <f>A6</f>
        <v>19</v>
      </c>
      <c r="H6" s="31">
        <f>B6*1.03</f>
        <v>87.2822</v>
      </c>
      <c r="I6" s="31">
        <v>2</v>
      </c>
      <c r="J6" s="31">
        <v>2</v>
      </c>
      <c r="K6" s="28">
        <f>H6*K2</f>
        <v>2007.4906</v>
      </c>
      <c r="L6" s="28">
        <f>H6*L2</f>
        <v>802.9962399999999</v>
      </c>
      <c r="M6" s="28">
        <f>I6*M2</f>
        <v>57.49999999999999</v>
      </c>
      <c r="N6" s="28">
        <f>J6*N2</f>
        <v>69</v>
      </c>
      <c r="O6" s="32">
        <f>K6+L6+M6+N6</f>
        <v>2936.98684</v>
      </c>
      <c r="P6" s="33">
        <f>H6*P2</f>
        <v>802.9962399999999</v>
      </c>
      <c r="Q6" s="8">
        <f>O6+P6</f>
        <v>3739.98308</v>
      </c>
      <c r="R6" s="34">
        <f>H6*R2</f>
        <v>837.90912</v>
      </c>
      <c r="S6" t="s" s="35">
        <v>19</v>
      </c>
    </row>
    <row r="7" ht="20.35" customHeight="1">
      <c r="A7" t="s" s="25">
        <v>20</v>
      </c>
      <c r="B7" s="26">
        <v>71.05</v>
      </c>
      <c r="C7" s="27">
        <f>B7*1.05</f>
        <v>74.60250000000001</v>
      </c>
      <c r="D7" s="28">
        <v>50.2</v>
      </c>
      <c r="E7" s="28">
        <f>C7*D7</f>
        <v>3745.045500000001</v>
      </c>
      <c r="F7" s="29"/>
      <c r="G7" t="s" s="30">
        <f>A7</f>
        <v>20</v>
      </c>
      <c r="H7" s="31">
        <f>B7*1.03</f>
        <v>73.1815</v>
      </c>
      <c r="I7" s="31">
        <v>2</v>
      </c>
      <c r="J7" s="31">
        <v>2</v>
      </c>
      <c r="K7" s="28">
        <f>H7*K2</f>
        <v>1683.1745</v>
      </c>
      <c r="L7" s="28">
        <f>H7*L2</f>
        <v>673.2697999999999</v>
      </c>
      <c r="M7" s="28">
        <f>I7*M2</f>
        <v>57.49999999999999</v>
      </c>
      <c r="N7" s="28">
        <f>J7*N2</f>
        <v>69</v>
      </c>
      <c r="O7" s="32">
        <f>K7+L7+M7+N7</f>
        <v>2482.9443</v>
      </c>
      <c r="P7" s="33">
        <f>H7*P2</f>
        <v>673.2697999999999</v>
      </c>
      <c r="Q7" s="8">
        <f>O7+P7</f>
        <v>3156.2141</v>
      </c>
      <c r="R7" s="34">
        <f>H7*R2</f>
        <v>702.5423999999999</v>
      </c>
      <c r="S7" t="s" s="35">
        <v>20</v>
      </c>
    </row>
    <row r="8" ht="20.35" customHeight="1">
      <c r="A8" t="s" s="25">
        <v>21</v>
      </c>
      <c r="B8" s="26">
        <v>63</v>
      </c>
      <c r="C8" s="27">
        <f>B8*1.05</f>
        <v>66.15000000000001</v>
      </c>
      <c r="D8" s="28">
        <v>50.2</v>
      </c>
      <c r="E8" s="28">
        <f>C8*D8</f>
        <v>3320.73</v>
      </c>
      <c r="F8" s="29"/>
      <c r="G8" t="s" s="30">
        <f>A8</f>
        <v>21</v>
      </c>
      <c r="H8" s="31">
        <f>B8*1.03</f>
        <v>64.89</v>
      </c>
      <c r="I8" s="31">
        <v>2</v>
      </c>
      <c r="J8" s="31">
        <v>2</v>
      </c>
      <c r="K8" s="28">
        <f>H8*K2</f>
        <v>1492.47</v>
      </c>
      <c r="L8" s="28">
        <f>H8*L2</f>
        <v>596.9879999999999</v>
      </c>
      <c r="M8" s="28">
        <f>I8*M2</f>
        <v>57.49999999999999</v>
      </c>
      <c r="N8" s="28">
        <f>J8*N2</f>
        <v>69</v>
      </c>
      <c r="O8" s="8">
        <f>K8+L8+M8+N8</f>
        <v>2215.958</v>
      </c>
      <c r="P8" s="33">
        <f>H8*P2</f>
        <v>596.9879999999999</v>
      </c>
      <c r="Q8" s="8">
        <f>O8+P8</f>
        <v>2812.946</v>
      </c>
      <c r="R8" s="34">
        <f>H8*R2</f>
        <v>622.944</v>
      </c>
      <c r="S8" t="s" s="35">
        <v>21</v>
      </c>
    </row>
    <row r="9" ht="20.35" customHeight="1">
      <c r="A9" t="s" s="25">
        <v>22</v>
      </c>
      <c r="B9" s="26">
        <v>67.40000000000001</v>
      </c>
      <c r="C9" s="27">
        <f>B9*1.05</f>
        <v>70.77000000000001</v>
      </c>
      <c r="D9" s="28">
        <v>50.2</v>
      </c>
      <c r="E9" s="28">
        <f>C9*D9</f>
        <v>3552.654000000001</v>
      </c>
      <c r="F9" s="29"/>
      <c r="G9" t="s" s="30">
        <f>A9</f>
        <v>22</v>
      </c>
      <c r="H9" s="31">
        <f>B9*1.03</f>
        <v>69.42200000000001</v>
      </c>
      <c r="I9" s="31">
        <v>2</v>
      </c>
      <c r="J9" s="31">
        <v>2</v>
      </c>
      <c r="K9" s="28">
        <f>H9*K2</f>
        <v>1596.706</v>
      </c>
      <c r="L9" s="28">
        <f>H9*L2</f>
        <v>638.6824</v>
      </c>
      <c r="M9" s="28">
        <f>I9*M2</f>
        <v>57.49999999999999</v>
      </c>
      <c r="N9" s="28">
        <f>J9*N2</f>
        <v>69</v>
      </c>
      <c r="O9" s="8">
        <f>K9+L9+M9+N9</f>
        <v>2361.8884</v>
      </c>
      <c r="P9" s="33">
        <f>H9*P2</f>
        <v>638.6824</v>
      </c>
      <c r="Q9" s="8">
        <f>O9+P9</f>
        <v>3000.5708</v>
      </c>
      <c r="R9" s="34">
        <f>H9*R2</f>
        <v>666.4512000000001</v>
      </c>
      <c r="S9" t="s" s="35">
        <v>22</v>
      </c>
    </row>
    <row r="10" ht="20.35" customHeight="1">
      <c r="A10" t="s" s="25">
        <v>23</v>
      </c>
      <c r="B10" s="26">
        <v>67.40000000000001</v>
      </c>
      <c r="C10" s="27">
        <f>B10*1.05</f>
        <v>70.77000000000001</v>
      </c>
      <c r="D10" s="28">
        <v>50.2</v>
      </c>
      <c r="E10" s="28">
        <f>C10*D10</f>
        <v>3552.654000000001</v>
      </c>
      <c r="F10" s="29"/>
      <c r="G10" t="s" s="30">
        <f>A10</f>
        <v>23</v>
      </c>
      <c r="H10" s="31">
        <f>B10*1.03</f>
        <v>69.42200000000001</v>
      </c>
      <c r="I10" s="31">
        <v>2</v>
      </c>
      <c r="J10" s="31">
        <v>2</v>
      </c>
      <c r="K10" s="28">
        <f>H10*K2</f>
        <v>1596.706</v>
      </c>
      <c r="L10" s="28">
        <f>H10*L2</f>
        <v>638.6824</v>
      </c>
      <c r="M10" s="28">
        <f>I10*M2</f>
        <v>57.49999999999999</v>
      </c>
      <c r="N10" s="28">
        <f>J10*N2</f>
        <v>69</v>
      </c>
      <c r="O10" s="8">
        <f>K10+L10+M10+N10</f>
        <v>2361.8884</v>
      </c>
      <c r="P10" s="33">
        <f>H10*P2</f>
        <v>638.6824</v>
      </c>
      <c r="Q10" s="8">
        <f>O10+P10</f>
        <v>3000.5708</v>
      </c>
      <c r="R10" s="34">
        <f>H10*R2</f>
        <v>666.4512000000001</v>
      </c>
      <c r="S10" t="s" s="35">
        <v>23</v>
      </c>
    </row>
    <row r="11" ht="20.35" customHeight="1">
      <c r="A11" t="s" s="25">
        <v>24</v>
      </c>
      <c r="B11" s="26">
        <v>63</v>
      </c>
      <c r="C11" s="27">
        <f>B11*1.05</f>
        <v>66.15000000000001</v>
      </c>
      <c r="D11" s="28">
        <v>50.2</v>
      </c>
      <c r="E11" s="28">
        <f>C11*D11</f>
        <v>3320.73</v>
      </c>
      <c r="F11" s="29"/>
      <c r="G11" t="s" s="30">
        <f>A11</f>
        <v>24</v>
      </c>
      <c r="H11" s="31">
        <f>B11*1.03</f>
        <v>64.89</v>
      </c>
      <c r="I11" s="31">
        <v>2</v>
      </c>
      <c r="J11" s="31">
        <v>2</v>
      </c>
      <c r="K11" s="28">
        <f>H11*K2</f>
        <v>1492.47</v>
      </c>
      <c r="L11" s="28">
        <f>H11*L2</f>
        <v>596.9879999999999</v>
      </c>
      <c r="M11" s="28">
        <f>I11*M2</f>
        <v>57.49999999999999</v>
      </c>
      <c r="N11" s="28">
        <f>J11*N2</f>
        <v>69</v>
      </c>
      <c r="O11" s="8">
        <f>K11+L11+M11+N11</f>
        <v>2215.958</v>
      </c>
      <c r="P11" s="33">
        <f>H11*P2</f>
        <v>596.9879999999999</v>
      </c>
      <c r="Q11" s="8">
        <f>O11+P11</f>
        <v>2812.946</v>
      </c>
      <c r="R11" s="34">
        <f>H11*R2</f>
        <v>622.944</v>
      </c>
      <c r="S11" t="s" s="35">
        <v>24</v>
      </c>
    </row>
    <row r="12" ht="20.35" customHeight="1">
      <c r="A12" t="s" s="25">
        <v>25</v>
      </c>
      <c r="B12" s="26">
        <v>100.9</v>
      </c>
      <c r="C12" s="27">
        <f>B12*1.05</f>
        <v>105.945</v>
      </c>
      <c r="D12" s="28">
        <v>50.2</v>
      </c>
      <c r="E12" s="28">
        <f>C12*D12</f>
        <v>5318.439</v>
      </c>
      <c r="F12" s="29"/>
      <c r="G12" t="s" s="30">
        <f>A12</f>
        <v>25</v>
      </c>
      <c r="H12" s="31">
        <f>B12*1.03</f>
        <v>103.927</v>
      </c>
      <c r="I12" s="31">
        <v>4</v>
      </c>
      <c r="J12" s="31">
        <v>2</v>
      </c>
      <c r="K12" s="28">
        <f>H12*K2</f>
        <v>2390.321</v>
      </c>
      <c r="L12" s="28">
        <f>H12*L2</f>
        <v>956.1283999999999</v>
      </c>
      <c r="M12" s="28">
        <f>I12*M2</f>
        <v>115</v>
      </c>
      <c r="N12" s="28">
        <f>J12*N2</f>
        <v>69</v>
      </c>
      <c r="O12" s="8">
        <f>K12+L12+M12+N12</f>
        <v>3530.4494</v>
      </c>
      <c r="P12" s="33">
        <f>H12*P2</f>
        <v>956.1283999999999</v>
      </c>
      <c r="Q12" s="8">
        <f>O12+P12</f>
        <v>4486.5778</v>
      </c>
      <c r="R12" s="34">
        <f>H12*R2</f>
        <v>997.6992</v>
      </c>
      <c r="S12" t="s" s="35">
        <v>25</v>
      </c>
    </row>
    <row r="13" ht="20.35" customHeight="1">
      <c r="A13" t="s" s="25">
        <v>26</v>
      </c>
      <c r="B13" s="26">
        <v>100.9</v>
      </c>
      <c r="C13" s="27">
        <f>B13*1.05</f>
        <v>105.945</v>
      </c>
      <c r="D13" s="28">
        <v>50.2</v>
      </c>
      <c r="E13" s="28">
        <f>C13*D13</f>
        <v>5318.439</v>
      </c>
      <c r="F13" s="29"/>
      <c r="G13" t="s" s="30">
        <f>A13</f>
        <v>26</v>
      </c>
      <c r="H13" s="31">
        <f>B13*1.03</f>
        <v>103.927</v>
      </c>
      <c r="I13" s="31">
        <v>4</v>
      </c>
      <c r="J13" s="31">
        <v>2</v>
      </c>
      <c r="K13" s="28">
        <f>H13*K2</f>
        <v>2390.321</v>
      </c>
      <c r="L13" s="28">
        <f>H13*L2</f>
        <v>956.1283999999999</v>
      </c>
      <c r="M13" s="28">
        <f>I13*M2</f>
        <v>115</v>
      </c>
      <c r="N13" s="28">
        <f>J13*N2</f>
        <v>69</v>
      </c>
      <c r="O13" s="8">
        <f>K13+L13+M13+N13</f>
        <v>3530.4494</v>
      </c>
      <c r="P13" s="33">
        <f>H13*P2</f>
        <v>956.1283999999999</v>
      </c>
      <c r="Q13" s="8">
        <f>O13+P13</f>
        <v>4486.5778</v>
      </c>
      <c r="R13" s="34">
        <f>H13*R2</f>
        <v>997.6992</v>
      </c>
      <c r="S13" t="s" s="35">
        <v>26</v>
      </c>
    </row>
    <row r="14" ht="20.35" customHeight="1">
      <c r="A14" t="s" s="36">
        <v>27</v>
      </c>
      <c r="B14" s="37">
        <f>SUM(B4:B13)</f>
        <v>774.1799999999999</v>
      </c>
      <c r="C14" s="38">
        <f>SUM(C4:C13)</f>
        <v>812.889</v>
      </c>
      <c r="D14" s="39">
        <v>50.2</v>
      </c>
      <c r="E14" s="39">
        <f>SUM(E4:E13)</f>
        <v>40807.0278</v>
      </c>
      <c r="F14" s="5"/>
      <c r="G14" s="40"/>
      <c r="H14" s="40">
        <f>SUM(H4:H13)</f>
        <v>797.4054000000001</v>
      </c>
      <c r="I14" s="40"/>
      <c r="J14" s="40"/>
      <c r="K14" s="39">
        <f>SUM(K4:K13)</f>
        <v>18340.3242</v>
      </c>
      <c r="L14" s="39">
        <f>SUM(L4:L13)</f>
        <v>7336.129679999999</v>
      </c>
      <c r="M14" s="39">
        <f>SUM(M4:M13)</f>
        <v>689.9999999999999</v>
      </c>
      <c r="N14" s="39">
        <f>SUM(N4:N13)</f>
        <v>690</v>
      </c>
      <c r="O14" s="8">
        <f>SUM(O4:O13)</f>
        <v>27056.45388</v>
      </c>
      <c r="P14" s="39">
        <f>SUM(P4:P13)</f>
        <v>7336.129679999999</v>
      </c>
      <c r="Q14" s="8">
        <f>SUM(Q4:Q13)</f>
        <v>34392.583560000006</v>
      </c>
      <c r="R14" s="41">
        <f>SUM(R4:R13)</f>
        <v>7655.091840000001</v>
      </c>
      <c r="S14" s="41">
        <f>SUM(S4:S13)</f>
        <v>0</v>
      </c>
    </row>
    <row r="15" ht="20.35" customHeight="1">
      <c r="A15" s="42"/>
      <c r="B15" s="26"/>
      <c r="C15" s="27"/>
      <c r="D15" s="28"/>
      <c r="E15" s="28"/>
      <c r="F15" s="29"/>
      <c r="G15" s="43"/>
      <c r="H15" s="43"/>
      <c r="I15" s="43"/>
      <c r="J15" s="43"/>
      <c r="K15" s="28"/>
      <c r="L15" s="28"/>
      <c r="M15" s="28"/>
      <c r="N15" s="28"/>
      <c r="O15" s="8"/>
      <c r="P15" s="33"/>
      <c r="Q15" s="8"/>
      <c r="R15" s="34"/>
      <c r="S15" s="34"/>
    </row>
    <row r="16" ht="20.35" customHeight="1">
      <c r="A16" s="42"/>
      <c r="B16" s="26"/>
      <c r="C16" s="27"/>
      <c r="D16" s="28"/>
      <c r="E16" s="28"/>
      <c r="F16" s="29"/>
      <c r="G16" s="43"/>
      <c r="H16" s="43"/>
      <c r="I16" s="43"/>
      <c r="J16" s="43"/>
      <c r="K16" s="28"/>
      <c r="L16" s="28"/>
      <c r="M16" s="28"/>
      <c r="N16" s="28"/>
      <c r="O16" s="8"/>
      <c r="P16" s="33"/>
      <c r="Q16" s="8"/>
      <c r="R16" s="34"/>
      <c r="S16" s="34"/>
    </row>
    <row r="17" ht="20.35" customHeight="1">
      <c r="A17" s="42"/>
      <c r="B17" s="26"/>
      <c r="C17" s="27"/>
      <c r="D17" s="28"/>
      <c r="E17" s="28"/>
      <c r="F17" s="29"/>
      <c r="G17" s="43"/>
      <c r="H17" s="43"/>
      <c r="I17" s="43"/>
      <c r="J17" s="43"/>
      <c r="K17" s="28"/>
      <c r="L17" s="28"/>
      <c r="M17" s="28"/>
      <c r="N17" s="28"/>
      <c r="O17" s="8"/>
      <c r="P17" s="33"/>
      <c r="Q17" s="8"/>
      <c r="R17" s="34"/>
      <c r="S17" s="34"/>
    </row>
    <row r="18" ht="20.35" customHeight="1">
      <c r="A18" s="42"/>
      <c r="B18" s="26"/>
      <c r="C18" s="27"/>
      <c r="D18" s="28"/>
      <c r="E18" s="28"/>
      <c r="F18" s="29"/>
      <c r="G18" s="43"/>
      <c r="H18" s="43"/>
      <c r="I18" s="43"/>
      <c r="J18" s="43"/>
      <c r="K18" s="28"/>
      <c r="L18" s="28"/>
      <c r="M18" s="28"/>
      <c r="N18" s="28"/>
      <c r="O18" s="8"/>
      <c r="P18" s="33"/>
      <c r="Q18" s="8"/>
      <c r="R18" s="34"/>
      <c r="S18" s="34"/>
    </row>
    <row r="19" ht="32.35" customHeight="1">
      <c r="A19" t="s" s="25">
        <v>28</v>
      </c>
      <c r="B19" s="26"/>
      <c r="C19" t="s" s="44">
        <v>29</v>
      </c>
      <c r="D19" s="28"/>
      <c r="E19" s="28"/>
      <c r="F19" s="29"/>
      <c r="G19" s="43"/>
      <c r="H19" s="43"/>
      <c r="I19" s="43"/>
      <c r="J19" s="43"/>
      <c r="K19" s="28"/>
      <c r="L19" s="28"/>
      <c r="M19" s="28"/>
      <c r="N19" s="28"/>
      <c r="O19" s="8"/>
      <c r="P19" s="33"/>
      <c r="Q19" s="8"/>
      <c r="R19" s="34"/>
      <c r="S19" s="34"/>
    </row>
    <row r="20" ht="20.35" customHeight="1">
      <c r="A20" t="s" s="25">
        <v>9</v>
      </c>
      <c r="B20" s="45">
        <v>20</v>
      </c>
      <c r="C20" s="27">
        <v>1.15</v>
      </c>
      <c r="D20" s="28"/>
      <c r="E20" s="28"/>
      <c r="F20" s="29"/>
      <c r="G20" s="43"/>
      <c r="H20" s="43"/>
      <c r="I20" s="43"/>
      <c r="J20" s="43"/>
      <c r="K20" s="28"/>
      <c r="L20" s="28"/>
      <c r="M20" s="28"/>
      <c r="N20" s="28"/>
      <c r="O20" s="8"/>
      <c r="P20" s="33"/>
      <c r="Q20" s="8"/>
      <c r="R20" s="34"/>
      <c r="S20" s="34"/>
    </row>
    <row r="21" ht="20.35" customHeight="1">
      <c r="A21" t="s" s="25">
        <v>10</v>
      </c>
      <c r="B21" s="45">
        <v>8</v>
      </c>
      <c r="C21" s="27">
        <v>1.15</v>
      </c>
      <c r="D21" s="28"/>
      <c r="E21" s="28"/>
      <c r="F21" s="29"/>
      <c r="G21" s="43"/>
      <c r="H21" s="43"/>
      <c r="I21" s="43"/>
      <c r="J21" s="43"/>
      <c r="K21" s="28"/>
      <c r="L21" s="28"/>
      <c r="M21" s="28"/>
      <c r="N21" s="28"/>
      <c r="O21" s="8"/>
      <c r="P21" s="33"/>
      <c r="Q21" s="8"/>
      <c r="R21" s="34"/>
      <c r="S21" s="34"/>
    </row>
    <row r="22" ht="20.35" customHeight="1">
      <c r="A22" t="s" s="25">
        <v>14</v>
      </c>
      <c r="B22" s="45">
        <v>8</v>
      </c>
      <c r="C22" s="27">
        <v>1.15</v>
      </c>
      <c r="D22" s="28"/>
      <c r="E22" s="28"/>
      <c r="F22" s="29"/>
      <c r="G22" s="43"/>
      <c r="H22" s="43"/>
      <c r="I22" s="43"/>
      <c r="J22" s="43"/>
      <c r="K22" s="28"/>
      <c r="L22" s="28"/>
      <c r="M22" s="28"/>
      <c r="N22" s="28"/>
      <c r="O22" s="8"/>
      <c r="P22" s="33"/>
      <c r="Q22" s="8"/>
      <c r="R22" s="34"/>
      <c r="S22" s="34"/>
    </row>
    <row r="23" ht="20.35" customHeight="1">
      <c r="A23" t="s" s="25">
        <v>30</v>
      </c>
      <c r="B23" s="45">
        <v>8</v>
      </c>
      <c r="C23" s="27">
        <v>1.2</v>
      </c>
      <c r="D23" s="28"/>
      <c r="E23" s="28"/>
      <c r="F23" s="29"/>
      <c r="G23" s="43"/>
      <c r="H23" s="43"/>
      <c r="I23" s="43"/>
      <c r="J23" s="43"/>
      <c r="K23" s="28"/>
      <c r="L23" s="28"/>
      <c r="M23" s="28"/>
      <c r="N23" s="28"/>
      <c r="O23" s="8"/>
      <c r="P23" s="33"/>
      <c r="Q23" s="8"/>
      <c r="R23" s="34"/>
      <c r="S23" s="34"/>
    </row>
    <row r="24" ht="20.35" customHeight="1">
      <c r="A24" t="s" s="25">
        <v>31</v>
      </c>
      <c r="B24" s="45">
        <v>25</v>
      </c>
      <c r="C24" s="27">
        <v>1.15</v>
      </c>
      <c r="D24" s="28"/>
      <c r="E24" s="28"/>
      <c r="F24" s="29"/>
      <c r="G24" s="43"/>
      <c r="H24" s="43"/>
      <c r="I24" s="43"/>
      <c r="J24" s="43"/>
      <c r="K24" s="28"/>
      <c r="L24" s="28"/>
      <c r="M24" s="28"/>
      <c r="N24" s="28"/>
      <c r="O24" s="8"/>
      <c r="P24" s="33"/>
      <c r="Q24" s="8"/>
      <c r="R24" s="34"/>
      <c r="S24" s="34"/>
    </row>
    <row r="25" ht="20.35" customHeight="1">
      <c r="A25" t="s" s="25">
        <v>12</v>
      </c>
      <c r="B25" s="45">
        <v>30</v>
      </c>
      <c r="C25" s="27">
        <v>1.15</v>
      </c>
      <c r="D25" s="28"/>
      <c r="E25" s="28"/>
      <c r="F25" s="46"/>
      <c r="G25" s="43"/>
      <c r="H25" s="47"/>
      <c r="I25" s="43"/>
      <c r="J25" s="43"/>
      <c r="K25" s="28"/>
      <c r="L25" s="28"/>
      <c r="M25" s="28"/>
      <c r="N25" s="28"/>
      <c r="O25" s="8"/>
      <c r="P25" s="33"/>
      <c r="Q25" s="8"/>
      <c r="R25" s="34"/>
      <c r="S25" s="34"/>
    </row>
    <row r="26" ht="20.35" customHeight="1">
      <c r="A26" s="42"/>
      <c r="B26" s="26"/>
      <c r="C26" s="27"/>
      <c r="D26" s="28"/>
      <c r="E26" s="28"/>
      <c r="F26" s="46"/>
      <c r="G26" s="43"/>
      <c r="H26" s="47"/>
      <c r="I26" s="43"/>
      <c r="J26" s="43"/>
      <c r="K26" s="28"/>
      <c r="L26" s="28"/>
      <c r="M26" s="28"/>
      <c r="N26" s="28"/>
      <c r="O26" s="8"/>
      <c r="P26" s="33"/>
      <c r="Q26" s="8"/>
      <c r="R26" s="34"/>
      <c r="S26" s="34"/>
    </row>
  </sheetData>
  <mergeCells count="1">
    <mergeCell ref="A1:S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F134"/>
  <sheetViews>
    <sheetView workbookViewId="0" showGridLines="0" defaultGridColor="1">
      <pane topLeftCell="B4" xSplit="1" ySplit="3" activePane="bottomRight" state="frozen"/>
    </sheetView>
  </sheetViews>
  <sheetFormatPr defaultColWidth="12.04" defaultRowHeight="18" customHeight="1" outlineLevelRow="0" outlineLevelCol="0"/>
  <cols>
    <col min="1" max="1" width="12.0469" style="48" customWidth="1"/>
    <col min="2" max="2" width="12.0469" style="48" customWidth="1"/>
    <col min="3" max="3" width="12.0469" style="48" customWidth="1"/>
    <col min="4" max="4" width="12.0469" style="48" customWidth="1"/>
    <col min="5" max="5" width="12.0469" style="48" customWidth="1"/>
    <col min="6" max="6" width="12.0469" style="48" customWidth="1"/>
    <col min="7" max="256" width="12.0469" style="48" customWidth="1"/>
  </cols>
  <sheetData>
    <row r="1" ht="28" customHeight="1">
      <c r="A1" t="s" s="2">
        <v>32</v>
      </c>
      <c r="B1" s="2"/>
      <c r="C1" s="2"/>
      <c r="D1" s="2"/>
      <c r="E1" s="2"/>
      <c r="F1" s="2"/>
    </row>
    <row r="2" ht="20.35" customHeight="1">
      <c r="A2" s="3"/>
      <c r="B2" s="7"/>
      <c r="C2" s="4"/>
      <c r="D2" s="49"/>
      <c r="E2" s="4"/>
      <c r="F2" s="4"/>
    </row>
    <row r="3" ht="20.55" customHeight="1">
      <c r="A3" t="s" s="9">
        <v>1</v>
      </c>
      <c r="B3" t="s" s="10">
        <v>33</v>
      </c>
      <c r="C3" s="50"/>
      <c r="D3" s="51"/>
      <c r="E3" s="50"/>
      <c r="F3" s="50"/>
    </row>
    <row r="4" ht="20.55" customHeight="1">
      <c r="A4" t="s" s="13">
        <v>17</v>
      </c>
      <c r="B4" s="14">
        <v>91</v>
      </c>
      <c r="C4" s="15"/>
      <c r="D4" s="52"/>
      <c r="E4" s="15"/>
      <c r="F4" s="15"/>
    </row>
    <row r="5" ht="20.35" customHeight="1">
      <c r="A5" t="s" s="25">
        <v>18</v>
      </c>
      <c r="B5" s="26">
        <v>99</v>
      </c>
      <c r="C5" s="27"/>
      <c r="D5" s="53"/>
      <c r="E5" s="27"/>
      <c r="F5" s="27"/>
    </row>
    <row r="6" ht="20.35" customHeight="1">
      <c r="A6" t="s" s="25">
        <v>19</v>
      </c>
      <c r="B6" s="26">
        <v>99</v>
      </c>
      <c r="C6" s="27"/>
      <c r="D6" s="53"/>
      <c r="E6" s="27"/>
      <c r="F6" s="27"/>
    </row>
    <row r="7" ht="20.35" customHeight="1">
      <c r="A7" t="s" s="25">
        <v>20</v>
      </c>
      <c r="B7" s="26">
        <v>91</v>
      </c>
      <c r="C7" s="27"/>
      <c r="D7" s="53"/>
      <c r="E7" s="27"/>
      <c r="F7" s="27"/>
    </row>
    <row r="8" ht="20.35" customHeight="1">
      <c r="A8" t="s" s="25">
        <v>21</v>
      </c>
      <c r="B8" s="26">
        <v>83</v>
      </c>
      <c r="C8" s="27"/>
      <c r="D8" s="53"/>
      <c r="E8" s="27"/>
      <c r="F8" s="27"/>
    </row>
    <row r="9" ht="20.35" customHeight="1">
      <c r="A9" t="s" s="25">
        <v>22</v>
      </c>
      <c r="B9" s="26">
        <v>99</v>
      </c>
      <c r="C9" s="27"/>
      <c r="D9" s="53"/>
      <c r="E9" s="27"/>
      <c r="F9" s="27"/>
    </row>
    <row r="10" ht="20.35" customHeight="1">
      <c r="A10" t="s" s="25">
        <v>23</v>
      </c>
      <c r="B10" s="26">
        <v>99</v>
      </c>
      <c r="C10" s="27"/>
      <c r="D10" s="53"/>
      <c r="E10" s="27"/>
      <c r="F10" s="27"/>
    </row>
    <row r="11" ht="20.35" customHeight="1">
      <c r="A11" t="s" s="25">
        <v>24</v>
      </c>
      <c r="B11" s="26">
        <v>83</v>
      </c>
      <c r="C11" s="27"/>
      <c r="D11" s="53"/>
      <c r="E11" s="27"/>
      <c r="F11" s="27"/>
    </row>
    <row r="12" ht="20.35" customHeight="1">
      <c r="A12" t="s" s="25">
        <v>25</v>
      </c>
      <c r="B12" s="26">
        <v>174.25</v>
      </c>
      <c r="C12" s="47"/>
      <c r="D12" s="53"/>
      <c r="E12" s="47"/>
      <c r="F12" s="47"/>
    </row>
    <row r="13" ht="20.35" customHeight="1">
      <c r="A13" t="s" s="25">
        <v>26</v>
      </c>
      <c r="B13" s="26">
        <v>174.25</v>
      </c>
      <c r="C13" s="47"/>
      <c r="D13" s="53"/>
      <c r="E13" s="47"/>
      <c r="F13" s="47"/>
    </row>
    <row r="14" ht="20.35" customHeight="1">
      <c r="A14" t="s" s="36">
        <v>27</v>
      </c>
      <c r="B14" s="37">
        <f>SUM(B4:B13)</f>
        <v>1092.5</v>
      </c>
      <c r="C14" s="38"/>
      <c r="D14" s="54"/>
      <c r="E14" s="38"/>
      <c r="F14" s="38"/>
    </row>
    <row r="15" ht="20.35" customHeight="1">
      <c r="A15" s="42"/>
      <c r="B15" s="45"/>
      <c r="C15" s="30"/>
      <c r="D15" s="53"/>
      <c r="E15" s="55"/>
      <c r="F15" s="55"/>
    </row>
    <row r="16" ht="20.35" customHeight="1">
      <c r="A16" s="42"/>
      <c r="B16" t="s" s="56">
        <v>34</v>
      </c>
      <c r="C16" t="s" s="44">
        <v>33</v>
      </c>
      <c r="D16" t="s" s="57">
        <v>35</v>
      </c>
      <c r="E16" s="58"/>
      <c r="F16" s="58"/>
    </row>
    <row r="17" ht="20.35" customHeight="1">
      <c r="A17" t="s" s="25">
        <v>36</v>
      </c>
      <c r="B17" s="45">
        <v>21</v>
      </c>
      <c r="C17" s="27">
        <v>91</v>
      </c>
      <c r="D17" s="53">
        <f>B17*C17</f>
        <v>1911</v>
      </c>
      <c r="E17" s="27"/>
      <c r="F17" s="27"/>
    </row>
    <row r="18" ht="20.35" customHeight="1">
      <c r="A18" t="s" s="25">
        <v>37</v>
      </c>
      <c r="B18" s="45">
        <v>5</v>
      </c>
      <c r="C18" s="27">
        <f>C17*0.95</f>
        <v>86.45</v>
      </c>
      <c r="D18" s="53">
        <f>B18*C18</f>
        <v>432.25</v>
      </c>
      <c r="E18" s="27"/>
      <c r="F18" s="27"/>
    </row>
    <row r="19" ht="20.35" customHeight="1">
      <c r="A19" t="s" s="25">
        <v>38</v>
      </c>
      <c r="B19" s="45">
        <v>1.25</v>
      </c>
      <c r="C19" s="27">
        <v>49</v>
      </c>
      <c r="D19" s="53">
        <f>B19*C19</f>
        <v>61.25</v>
      </c>
      <c r="E19" s="27"/>
      <c r="F19" s="27"/>
    </row>
    <row r="20" ht="20.35" customHeight="1">
      <c r="A20" t="s" s="25">
        <v>39</v>
      </c>
      <c r="B20" s="45">
        <v>12</v>
      </c>
      <c r="C20" s="27">
        <v>0</v>
      </c>
      <c r="D20" s="53">
        <f>B20*C20</f>
        <v>0</v>
      </c>
      <c r="E20" s="27"/>
      <c r="F20" s="27"/>
    </row>
    <row r="21" ht="20.35" customHeight="1">
      <c r="A21" t="s" s="25">
        <v>40</v>
      </c>
      <c r="B21" s="45">
        <v>7</v>
      </c>
      <c r="C21" s="27">
        <v>9</v>
      </c>
      <c r="D21" s="53">
        <f>B21*C21</f>
        <v>63</v>
      </c>
      <c r="E21" s="27"/>
      <c r="F21" s="27"/>
    </row>
    <row r="22" ht="20.35" customHeight="1">
      <c r="A22" t="s" s="25">
        <v>41</v>
      </c>
      <c r="B22" s="45">
        <v>5</v>
      </c>
      <c r="C22" s="27">
        <v>2</v>
      </c>
      <c r="D22" s="53">
        <f>B22*C22</f>
        <v>10</v>
      </c>
      <c r="E22" s="27"/>
      <c r="F22" s="27"/>
    </row>
    <row r="23" ht="20.35" customHeight="1">
      <c r="A23" t="s" s="25">
        <v>42</v>
      </c>
      <c r="B23" s="45">
        <v>4.5</v>
      </c>
      <c r="C23" s="27">
        <f>C17</f>
        <v>91</v>
      </c>
      <c r="D23" s="53">
        <f>B23*C23</f>
        <v>409.5</v>
      </c>
      <c r="E23" s="27"/>
      <c r="F23" s="27"/>
    </row>
    <row r="24" ht="20.35" customHeight="1">
      <c r="A24" t="s" s="25">
        <v>43</v>
      </c>
      <c r="B24" s="45">
        <v>1.5</v>
      </c>
      <c r="C24" s="27">
        <v>52</v>
      </c>
      <c r="D24" s="53">
        <f>B24*C24</f>
        <v>78</v>
      </c>
      <c r="E24" s="27"/>
      <c r="F24" s="27"/>
    </row>
    <row r="25" ht="20.35" customHeight="1">
      <c r="A25" t="s" s="59">
        <v>44</v>
      </c>
      <c r="B25" s="60">
        <v>3</v>
      </c>
      <c r="C25" s="61">
        <v>10</v>
      </c>
      <c r="D25" s="62">
        <f>B25*C25</f>
        <v>30</v>
      </c>
      <c r="E25" t="s" s="30">
        <v>45</v>
      </c>
      <c r="F25" s="27"/>
    </row>
    <row r="26" ht="20.35" customHeight="1">
      <c r="A26" t="s" s="25">
        <v>5</v>
      </c>
      <c r="B26" s="63"/>
      <c r="C26" s="64"/>
      <c r="D26" s="65">
        <f>SUM(D17:D25)</f>
        <v>2995</v>
      </c>
      <c r="E26" s="27"/>
      <c r="F26" s="27"/>
    </row>
    <row r="27" ht="20.35" customHeight="1">
      <c r="A27" s="42"/>
      <c r="B27" s="56"/>
      <c r="C27" s="44"/>
      <c r="D27" s="57"/>
      <c r="E27" s="27"/>
      <c r="F27" s="27"/>
    </row>
    <row r="28" ht="20.35" customHeight="1">
      <c r="A28" s="42"/>
      <c r="B28" t="s" s="56">
        <v>34</v>
      </c>
      <c r="C28" t="s" s="44">
        <v>33</v>
      </c>
      <c r="D28" t="s" s="57">
        <v>46</v>
      </c>
      <c r="E28" s="27"/>
      <c r="F28" s="27"/>
    </row>
    <row r="29" ht="20.35" customHeight="1">
      <c r="A29" t="s" s="25">
        <v>36</v>
      </c>
      <c r="B29" s="45">
        <v>21</v>
      </c>
      <c r="C29" s="27">
        <v>99</v>
      </c>
      <c r="D29" s="53">
        <f>B29*C29</f>
        <v>2079</v>
      </c>
      <c r="E29" s="27"/>
      <c r="F29" s="27"/>
    </row>
    <row r="30" ht="20.35" customHeight="1">
      <c r="A30" t="s" s="25">
        <v>37</v>
      </c>
      <c r="B30" s="45">
        <v>5</v>
      </c>
      <c r="C30" s="27">
        <f>C29*0.95</f>
        <v>94.05</v>
      </c>
      <c r="D30" s="53">
        <f>B30*C30</f>
        <v>470.25</v>
      </c>
      <c r="E30" s="27"/>
      <c r="F30" s="27"/>
    </row>
    <row r="31" ht="20.35" customHeight="1">
      <c r="A31" t="s" s="25">
        <v>38</v>
      </c>
      <c r="B31" s="45">
        <v>1.25</v>
      </c>
      <c r="C31" s="27">
        <v>49</v>
      </c>
      <c r="D31" s="53">
        <f>B31*C31</f>
        <v>61.25</v>
      </c>
      <c r="E31" s="27"/>
      <c r="F31" s="27"/>
    </row>
    <row r="32" ht="20.35" customHeight="1">
      <c r="A32" t="s" s="25">
        <v>39</v>
      </c>
      <c r="B32" s="45">
        <v>12</v>
      </c>
      <c r="C32" s="27">
        <v>0</v>
      </c>
      <c r="D32" s="53">
        <f>B32*C32</f>
        <v>0</v>
      </c>
      <c r="E32" s="27"/>
      <c r="F32" s="27"/>
    </row>
    <row r="33" ht="20.35" customHeight="1">
      <c r="A33" t="s" s="25">
        <v>40</v>
      </c>
      <c r="B33" s="45">
        <v>7</v>
      </c>
      <c r="C33" s="27">
        <v>8</v>
      </c>
      <c r="D33" s="53">
        <f>B33*C33</f>
        <v>56</v>
      </c>
      <c r="E33" s="27"/>
      <c r="F33" s="27"/>
    </row>
    <row r="34" ht="20.35" customHeight="1">
      <c r="A34" t="s" s="25">
        <v>41</v>
      </c>
      <c r="B34" s="45">
        <v>5</v>
      </c>
      <c r="C34" s="27">
        <v>2</v>
      </c>
      <c r="D34" s="53">
        <f>B34*C34</f>
        <v>10</v>
      </c>
      <c r="E34" s="27"/>
      <c r="F34" s="27"/>
    </row>
    <row r="35" ht="20.35" customHeight="1">
      <c r="A35" t="s" s="25">
        <v>42</v>
      </c>
      <c r="B35" s="45">
        <v>4.5</v>
      </c>
      <c r="C35" s="27">
        <f>C29</f>
        <v>99</v>
      </c>
      <c r="D35" s="53">
        <f>B35*C35</f>
        <v>445.5</v>
      </c>
      <c r="E35" s="27"/>
      <c r="F35" s="27"/>
    </row>
    <row r="36" ht="20.35" customHeight="1">
      <c r="A36" t="s" s="25">
        <v>43</v>
      </c>
      <c r="B36" s="45">
        <v>1.5</v>
      </c>
      <c r="C36" s="27">
        <f>C31</f>
        <v>49</v>
      </c>
      <c r="D36" s="53">
        <f>B36*C36</f>
        <v>73.5</v>
      </c>
      <c r="E36" s="27"/>
      <c r="F36" s="27"/>
    </row>
    <row r="37" ht="20.35" customHeight="1">
      <c r="A37" t="s" s="25">
        <v>44</v>
      </c>
      <c r="B37" s="45">
        <v>3</v>
      </c>
      <c r="C37" s="27">
        <v>0</v>
      </c>
      <c r="D37" s="53">
        <f>B37*C37</f>
        <v>0</v>
      </c>
      <c r="E37" s="27"/>
      <c r="F37" s="27"/>
    </row>
    <row r="38" ht="20.35" customHeight="1">
      <c r="A38" t="s" s="25">
        <v>5</v>
      </c>
      <c r="B38" s="63"/>
      <c r="C38" s="64"/>
      <c r="D38" s="65">
        <f>SUM(D29:D37)</f>
        <v>3195.5</v>
      </c>
      <c r="E38" s="64"/>
      <c r="F38" s="64"/>
    </row>
    <row r="39" ht="20.35" customHeight="1">
      <c r="A39" s="42"/>
      <c r="B39" s="56"/>
      <c r="C39" s="44"/>
      <c r="D39" s="57"/>
      <c r="E39" s="27"/>
      <c r="F39" s="27"/>
    </row>
    <row r="40" ht="20.35" customHeight="1">
      <c r="A40" s="42"/>
      <c r="B40" t="s" s="56">
        <v>34</v>
      </c>
      <c r="C40" t="s" s="44">
        <v>33</v>
      </c>
      <c r="D40" t="s" s="57">
        <v>47</v>
      </c>
      <c r="E40" s="27"/>
      <c r="F40" s="27"/>
    </row>
    <row r="41" ht="20.35" customHeight="1">
      <c r="A41" t="s" s="25">
        <v>36</v>
      </c>
      <c r="B41" s="45">
        <v>21</v>
      </c>
      <c r="C41" s="27">
        <v>99</v>
      </c>
      <c r="D41" s="53">
        <f>B41*C41</f>
        <v>2079</v>
      </c>
      <c r="E41" s="27"/>
      <c r="F41" s="27"/>
    </row>
    <row r="42" ht="20.35" customHeight="1">
      <c r="A42" t="s" s="25">
        <v>37</v>
      </c>
      <c r="B42" s="45">
        <v>5</v>
      </c>
      <c r="C42" s="27">
        <f>C41*0.95</f>
        <v>94.05</v>
      </c>
      <c r="D42" s="53">
        <f>B42*C42</f>
        <v>470.25</v>
      </c>
      <c r="E42" s="27"/>
      <c r="F42" s="27"/>
    </row>
    <row r="43" ht="20.35" customHeight="1">
      <c r="A43" t="s" s="25">
        <v>38</v>
      </c>
      <c r="B43" s="45">
        <v>1.25</v>
      </c>
      <c r="C43" s="27">
        <v>49</v>
      </c>
      <c r="D43" s="53">
        <f>B43*C43</f>
        <v>61.25</v>
      </c>
      <c r="E43" s="27"/>
      <c r="F43" s="27"/>
    </row>
    <row r="44" ht="20.35" customHeight="1">
      <c r="A44" t="s" s="25">
        <v>39</v>
      </c>
      <c r="B44" s="45">
        <v>12</v>
      </c>
      <c r="C44" s="27">
        <v>0</v>
      </c>
      <c r="D44" s="53">
        <f>B44*C44</f>
        <v>0</v>
      </c>
      <c r="E44" s="27"/>
      <c r="F44" s="27"/>
    </row>
    <row r="45" ht="20.35" customHeight="1">
      <c r="A45" t="s" s="25">
        <v>40</v>
      </c>
      <c r="B45" s="45">
        <v>7</v>
      </c>
      <c r="C45" s="27">
        <v>8</v>
      </c>
      <c r="D45" s="53">
        <f>B45*C45</f>
        <v>56</v>
      </c>
      <c r="E45" s="27"/>
      <c r="F45" s="27"/>
    </row>
    <row r="46" ht="20.35" customHeight="1">
      <c r="A46" t="s" s="25">
        <v>41</v>
      </c>
      <c r="B46" s="45">
        <v>5</v>
      </c>
      <c r="C46" s="27">
        <v>2</v>
      </c>
      <c r="D46" s="53">
        <f>B46*C46</f>
        <v>10</v>
      </c>
      <c r="E46" s="27"/>
      <c r="F46" s="27"/>
    </row>
    <row r="47" ht="20.35" customHeight="1">
      <c r="A47" t="s" s="25">
        <v>42</v>
      </c>
      <c r="B47" s="45">
        <v>4.5</v>
      </c>
      <c r="C47" s="27">
        <f>C41</f>
        <v>99</v>
      </c>
      <c r="D47" s="53">
        <f>B47*C47</f>
        <v>445.5</v>
      </c>
      <c r="E47" s="27"/>
      <c r="F47" s="27"/>
    </row>
    <row r="48" ht="20.35" customHeight="1">
      <c r="A48" t="s" s="25">
        <v>43</v>
      </c>
      <c r="B48" s="45">
        <v>1.5</v>
      </c>
      <c r="C48" s="27">
        <f>C43</f>
        <v>49</v>
      </c>
      <c r="D48" s="53">
        <f>B48*C48</f>
        <v>73.5</v>
      </c>
      <c r="E48" s="27"/>
      <c r="F48" s="27"/>
    </row>
    <row r="49" ht="20.35" customHeight="1">
      <c r="A49" t="s" s="25">
        <v>44</v>
      </c>
      <c r="B49" s="45">
        <v>3</v>
      </c>
      <c r="C49" s="27">
        <v>0</v>
      </c>
      <c r="D49" s="53">
        <f>B49*C49</f>
        <v>0</v>
      </c>
      <c r="E49" s="27"/>
      <c r="F49" s="27"/>
    </row>
    <row r="50" ht="20.35" customHeight="1">
      <c r="A50" t="s" s="25">
        <v>5</v>
      </c>
      <c r="B50" s="63"/>
      <c r="C50" s="64"/>
      <c r="D50" s="65">
        <f>SUM(D41:D49)</f>
        <v>3195.5</v>
      </c>
      <c r="E50" s="64"/>
      <c r="F50" s="64"/>
    </row>
    <row r="51" ht="20.35" customHeight="1">
      <c r="A51" s="42"/>
      <c r="B51" s="56"/>
      <c r="C51" s="44"/>
      <c r="D51" s="57"/>
      <c r="E51" s="27"/>
      <c r="F51" s="27"/>
    </row>
    <row r="52" ht="20.35" customHeight="1">
      <c r="A52" s="42"/>
      <c r="B52" t="s" s="56">
        <v>34</v>
      </c>
      <c r="C52" t="s" s="44">
        <v>33</v>
      </c>
      <c r="D52" t="s" s="57">
        <v>48</v>
      </c>
      <c r="E52" s="27"/>
      <c r="F52" s="27"/>
    </row>
    <row r="53" ht="20.35" customHeight="1">
      <c r="A53" t="s" s="25">
        <v>36</v>
      </c>
      <c r="B53" s="45">
        <v>21</v>
      </c>
      <c r="C53" s="27">
        <v>91</v>
      </c>
      <c r="D53" s="53">
        <f>B53*C53</f>
        <v>1911</v>
      </c>
      <c r="E53" s="27"/>
      <c r="F53" s="27"/>
    </row>
    <row r="54" ht="20.35" customHeight="1">
      <c r="A54" t="s" s="25">
        <v>37</v>
      </c>
      <c r="B54" s="45">
        <v>5</v>
      </c>
      <c r="C54" s="27">
        <f>C53*0.95</f>
        <v>86.45</v>
      </c>
      <c r="D54" s="53">
        <f>B54*C54</f>
        <v>432.25</v>
      </c>
      <c r="E54" s="27"/>
      <c r="F54" s="27"/>
    </row>
    <row r="55" ht="20.35" customHeight="1">
      <c r="A55" t="s" s="25">
        <v>38</v>
      </c>
      <c r="B55" s="45">
        <v>1.25</v>
      </c>
      <c r="C55" s="27">
        <v>49</v>
      </c>
      <c r="D55" s="53">
        <f>B55*C55</f>
        <v>61.25</v>
      </c>
      <c r="E55" s="27"/>
      <c r="F55" s="27"/>
    </row>
    <row r="56" ht="20.35" customHeight="1">
      <c r="A56" t="s" s="25">
        <v>39</v>
      </c>
      <c r="B56" s="45">
        <v>12</v>
      </c>
      <c r="C56" s="27">
        <v>0</v>
      </c>
      <c r="D56" s="53">
        <f>B56*C56</f>
        <v>0</v>
      </c>
      <c r="E56" s="27"/>
      <c r="F56" s="27"/>
    </row>
    <row r="57" ht="20.35" customHeight="1">
      <c r="A57" t="s" s="25">
        <v>40</v>
      </c>
      <c r="B57" s="45">
        <v>7</v>
      </c>
      <c r="C57" s="27">
        <v>9</v>
      </c>
      <c r="D57" s="53">
        <f>B57*C57</f>
        <v>63</v>
      </c>
      <c r="E57" s="27"/>
      <c r="F57" s="27"/>
    </row>
    <row r="58" ht="20.35" customHeight="1">
      <c r="A58" t="s" s="25">
        <v>41</v>
      </c>
      <c r="B58" s="45">
        <v>5</v>
      </c>
      <c r="C58" s="27">
        <v>2</v>
      </c>
      <c r="D58" s="53">
        <f>B58*C58</f>
        <v>10</v>
      </c>
      <c r="E58" s="27"/>
      <c r="F58" s="27"/>
    </row>
    <row r="59" ht="20.35" customHeight="1">
      <c r="A59" t="s" s="25">
        <v>42</v>
      </c>
      <c r="B59" s="45">
        <v>4.5</v>
      </c>
      <c r="C59" s="27">
        <f>C53</f>
        <v>91</v>
      </c>
      <c r="D59" s="53">
        <f>B59*C59</f>
        <v>409.5</v>
      </c>
      <c r="E59" s="27"/>
      <c r="F59" s="27"/>
    </row>
    <row r="60" ht="20.35" customHeight="1">
      <c r="A60" t="s" s="25">
        <v>43</v>
      </c>
      <c r="B60" s="45">
        <v>1.5</v>
      </c>
      <c r="C60" s="27">
        <v>52</v>
      </c>
      <c r="D60" s="53">
        <f>B60*C60</f>
        <v>78</v>
      </c>
      <c r="E60" s="27"/>
      <c r="F60" s="27"/>
    </row>
    <row r="61" ht="20.35" customHeight="1">
      <c r="A61" t="s" s="59">
        <v>44</v>
      </c>
      <c r="B61" s="60">
        <v>3</v>
      </c>
      <c r="C61" s="61">
        <v>10</v>
      </c>
      <c r="D61" s="62">
        <f>B61*C61</f>
        <v>30</v>
      </c>
      <c r="E61" t="s" s="66">
        <v>45</v>
      </c>
      <c r="F61" s="27"/>
    </row>
    <row r="62" ht="20.35" customHeight="1">
      <c r="A62" t="s" s="25">
        <v>5</v>
      </c>
      <c r="B62" s="63"/>
      <c r="C62" s="64"/>
      <c r="D62" s="65">
        <f>SUM(D53:D61)</f>
        <v>2995</v>
      </c>
      <c r="E62" s="27"/>
      <c r="F62" s="27"/>
    </row>
    <row r="63" ht="20.35" customHeight="1">
      <c r="A63" s="42"/>
      <c r="B63" s="56"/>
      <c r="C63" s="44"/>
      <c r="D63" s="57"/>
      <c r="E63" s="27"/>
      <c r="F63" s="27"/>
    </row>
    <row r="64" ht="20.35" customHeight="1">
      <c r="A64" s="42"/>
      <c r="B64" t="s" s="56">
        <v>34</v>
      </c>
      <c r="C64" t="s" s="44">
        <v>33</v>
      </c>
      <c r="D64" t="s" s="57">
        <v>49</v>
      </c>
      <c r="E64" s="27"/>
      <c r="F64" s="27"/>
    </row>
    <row r="65" ht="20.35" customHeight="1">
      <c r="A65" t="s" s="25">
        <v>36</v>
      </c>
      <c r="B65" s="45">
        <v>21</v>
      </c>
      <c r="C65" s="27">
        <v>83</v>
      </c>
      <c r="D65" s="53">
        <f>B65*C65</f>
        <v>1743</v>
      </c>
      <c r="E65" s="27"/>
      <c r="F65" s="27"/>
    </row>
    <row r="66" ht="20.35" customHeight="1">
      <c r="A66" t="s" s="25">
        <v>37</v>
      </c>
      <c r="B66" s="45">
        <v>5</v>
      </c>
      <c r="C66" s="27">
        <f>C65*0.95</f>
        <v>78.84999999999999</v>
      </c>
      <c r="D66" s="53">
        <f>B66*C66</f>
        <v>394.25</v>
      </c>
      <c r="E66" s="27"/>
      <c r="F66" s="27"/>
    </row>
    <row r="67" ht="20.35" customHeight="1">
      <c r="A67" t="s" s="25">
        <v>38</v>
      </c>
      <c r="B67" s="45">
        <v>1.25</v>
      </c>
      <c r="C67" s="27">
        <v>49</v>
      </c>
      <c r="D67" s="53">
        <f>B67*C67</f>
        <v>61.25</v>
      </c>
      <c r="E67" s="27"/>
      <c r="F67" s="27"/>
    </row>
    <row r="68" ht="20.35" customHeight="1">
      <c r="A68" t="s" s="25">
        <v>39</v>
      </c>
      <c r="B68" s="45">
        <v>12</v>
      </c>
      <c r="C68" s="27">
        <v>0</v>
      </c>
      <c r="D68" s="53">
        <f>B68*C68</f>
        <v>0</v>
      </c>
      <c r="E68" s="27"/>
      <c r="F68" s="27"/>
    </row>
    <row r="69" ht="20.35" customHeight="1">
      <c r="A69" t="s" s="25">
        <v>40</v>
      </c>
      <c r="B69" s="45">
        <v>7</v>
      </c>
      <c r="C69" s="27">
        <v>8</v>
      </c>
      <c r="D69" s="53">
        <f>B69*C69</f>
        <v>56</v>
      </c>
      <c r="E69" s="27"/>
      <c r="F69" s="27"/>
    </row>
    <row r="70" ht="20.35" customHeight="1">
      <c r="A70" t="s" s="25">
        <v>41</v>
      </c>
      <c r="B70" s="45">
        <v>5</v>
      </c>
      <c r="C70" s="27">
        <v>2</v>
      </c>
      <c r="D70" s="53">
        <f>B70*C70</f>
        <v>10</v>
      </c>
      <c r="E70" s="27"/>
      <c r="F70" s="27"/>
    </row>
    <row r="71" ht="20.35" customHeight="1">
      <c r="A71" t="s" s="25">
        <v>42</v>
      </c>
      <c r="B71" s="45">
        <v>4.5</v>
      </c>
      <c r="C71" s="27">
        <f>C65</f>
        <v>83</v>
      </c>
      <c r="D71" s="53">
        <f>B71*C71</f>
        <v>373.5</v>
      </c>
      <c r="E71" s="27"/>
      <c r="F71" s="27"/>
    </row>
    <row r="72" ht="20.35" customHeight="1">
      <c r="A72" t="s" s="25">
        <v>43</v>
      </c>
      <c r="B72" s="45">
        <v>1.5</v>
      </c>
      <c r="C72" s="27">
        <f>C67</f>
        <v>49</v>
      </c>
      <c r="D72" s="53">
        <f>B72*C72</f>
        <v>73.5</v>
      </c>
      <c r="E72" s="27"/>
      <c r="F72" s="27"/>
    </row>
    <row r="73" ht="20.35" customHeight="1">
      <c r="A73" t="s" s="59">
        <v>44</v>
      </c>
      <c r="B73" s="60">
        <v>3</v>
      </c>
      <c r="C73" s="61">
        <v>6</v>
      </c>
      <c r="D73" s="62">
        <f>B73*C73</f>
        <v>18</v>
      </c>
      <c r="E73" t="s" s="66">
        <v>45</v>
      </c>
      <c r="F73" s="27"/>
    </row>
    <row r="74" ht="20.35" customHeight="1">
      <c r="A74" t="s" s="25">
        <v>5</v>
      </c>
      <c r="B74" s="63"/>
      <c r="C74" s="64"/>
      <c r="D74" s="65">
        <f>SUM(D65:D73)</f>
        <v>2729.5</v>
      </c>
      <c r="E74" s="27"/>
      <c r="F74" s="27"/>
    </row>
    <row r="75" ht="20.35" customHeight="1">
      <c r="A75" s="42"/>
      <c r="B75" s="56"/>
      <c r="C75" s="44"/>
      <c r="D75" s="57"/>
      <c r="E75" s="27"/>
      <c r="F75" s="27"/>
    </row>
    <row r="76" ht="20.35" customHeight="1">
      <c r="A76" s="42"/>
      <c r="B76" t="s" s="56">
        <v>34</v>
      </c>
      <c r="C76" t="s" s="44">
        <v>33</v>
      </c>
      <c r="D76" t="s" s="57">
        <v>50</v>
      </c>
      <c r="E76" s="27"/>
      <c r="F76" s="27"/>
    </row>
    <row r="77" ht="20.35" customHeight="1">
      <c r="A77" t="s" s="25">
        <v>36</v>
      </c>
      <c r="B77" s="45">
        <v>21</v>
      </c>
      <c r="C77" s="27">
        <v>99</v>
      </c>
      <c r="D77" s="53">
        <f>B77*C77</f>
        <v>2079</v>
      </c>
      <c r="E77" s="27"/>
      <c r="F77" s="27"/>
    </row>
    <row r="78" ht="20.35" customHeight="1">
      <c r="A78" t="s" s="25">
        <v>37</v>
      </c>
      <c r="B78" s="45">
        <v>5</v>
      </c>
      <c r="C78" s="27">
        <f>C77*0.95</f>
        <v>94.05</v>
      </c>
      <c r="D78" s="53">
        <f>B78*C78</f>
        <v>470.25</v>
      </c>
      <c r="E78" s="27"/>
      <c r="F78" s="27"/>
    </row>
    <row r="79" ht="20.35" customHeight="1">
      <c r="A79" t="s" s="25">
        <v>38</v>
      </c>
      <c r="B79" s="45">
        <v>1.25</v>
      </c>
      <c r="C79" s="27">
        <v>49</v>
      </c>
      <c r="D79" s="53">
        <f>B79*C79</f>
        <v>61.25</v>
      </c>
      <c r="E79" s="27"/>
      <c r="F79" s="27"/>
    </row>
    <row r="80" ht="20.35" customHeight="1">
      <c r="A80" t="s" s="25">
        <v>39</v>
      </c>
      <c r="B80" s="45">
        <v>12</v>
      </c>
      <c r="C80" s="27">
        <v>0</v>
      </c>
      <c r="D80" s="53">
        <f>B80*C80</f>
        <v>0</v>
      </c>
      <c r="E80" s="27"/>
      <c r="F80" s="27"/>
    </row>
    <row r="81" ht="20.35" customHeight="1">
      <c r="A81" t="s" s="25">
        <v>40</v>
      </c>
      <c r="B81" s="45">
        <v>7</v>
      </c>
      <c r="C81" s="27">
        <v>8</v>
      </c>
      <c r="D81" s="53">
        <f>B81*C81</f>
        <v>56</v>
      </c>
      <c r="E81" s="27"/>
      <c r="F81" s="27"/>
    </row>
    <row r="82" ht="20.35" customHeight="1">
      <c r="A82" t="s" s="25">
        <v>41</v>
      </c>
      <c r="B82" s="45">
        <v>5</v>
      </c>
      <c r="C82" s="27">
        <v>2</v>
      </c>
      <c r="D82" s="53">
        <f>B82*C82</f>
        <v>10</v>
      </c>
      <c r="E82" s="27"/>
      <c r="F82" s="27"/>
    </row>
    <row r="83" ht="20.35" customHeight="1">
      <c r="A83" t="s" s="25">
        <v>42</v>
      </c>
      <c r="B83" s="45">
        <v>4.5</v>
      </c>
      <c r="C83" s="27">
        <f>C77</f>
        <v>99</v>
      </c>
      <c r="D83" s="53">
        <f>B83*C83</f>
        <v>445.5</v>
      </c>
      <c r="E83" s="27"/>
      <c r="F83" s="27"/>
    </row>
    <row r="84" ht="20.35" customHeight="1">
      <c r="A84" t="s" s="25">
        <v>43</v>
      </c>
      <c r="B84" s="45">
        <v>1.5</v>
      </c>
      <c r="C84" s="27">
        <f>C79</f>
        <v>49</v>
      </c>
      <c r="D84" s="53">
        <f>B84*C84</f>
        <v>73.5</v>
      </c>
      <c r="E84" s="27"/>
      <c r="F84" s="27"/>
    </row>
    <row r="85" ht="20.35" customHeight="1">
      <c r="A85" t="s" s="25">
        <v>44</v>
      </c>
      <c r="B85" s="45">
        <v>3</v>
      </c>
      <c r="C85" s="27">
        <v>0</v>
      </c>
      <c r="D85" s="53">
        <f>B85*C85</f>
        <v>0</v>
      </c>
      <c r="E85" s="27"/>
      <c r="F85" s="27"/>
    </row>
    <row r="86" ht="20.35" customHeight="1">
      <c r="A86" t="s" s="25">
        <v>5</v>
      </c>
      <c r="B86" s="63"/>
      <c r="C86" s="64"/>
      <c r="D86" s="65">
        <f>SUM(D77:D85)</f>
        <v>3195.5</v>
      </c>
      <c r="E86" s="27"/>
      <c r="F86" s="27"/>
    </row>
    <row r="87" ht="20.35" customHeight="1">
      <c r="A87" s="42"/>
      <c r="B87" s="56"/>
      <c r="C87" s="44"/>
      <c r="D87" s="57"/>
      <c r="E87" s="27"/>
      <c r="F87" s="27"/>
    </row>
    <row r="88" ht="20.35" customHeight="1">
      <c r="A88" s="42"/>
      <c r="B88" t="s" s="56">
        <v>34</v>
      </c>
      <c r="C88" t="s" s="44">
        <v>33</v>
      </c>
      <c r="D88" t="s" s="57">
        <v>51</v>
      </c>
      <c r="E88" s="27"/>
      <c r="F88" s="27"/>
    </row>
    <row r="89" ht="20.35" customHeight="1">
      <c r="A89" t="s" s="25">
        <v>36</v>
      </c>
      <c r="B89" s="45">
        <v>21</v>
      </c>
      <c r="C89" s="27">
        <v>99</v>
      </c>
      <c r="D89" s="53">
        <f>B89*C89</f>
        <v>2079</v>
      </c>
      <c r="E89" s="27"/>
      <c r="F89" s="27"/>
    </row>
    <row r="90" ht="20.35" customHeight="1">
      <c r="A90" t="s" s="25">
        <v>37</v>
      </c>
      <c r="B90" s="45">
        <v>5</v>
      </c>
      <c r="C90" s="27">
        <f>C89*0.95</f>
        <v>94.05</v>
      </c>
      <c r="D90" s="53">
        <f>B90*C90</f>
        <v>470.25</v>
      </c>
      <c r="E90" s="27"/>
      <c r="F90" s="27"/>
    </row>
    <row r="91" ht="20.35" customHeight="1">
      <c r="A91" t="s" s="25">
        <v>38</v>
      </c>
      <c r="B91" s="45">
        <v>1.25</v>
      </c>
      <c r="C91" s="27">
        <v>49</v>
      </c>
      <c r="D91" s="53">
        <f>B91*C91</f>
        <v>61.25</v>
      </c>
      <c r="E91" s="27"/>
      <c r="F91" s="27"/>
    </row>
    <row r="92" ht="20.35" customHeight="1">
      <c r="A92" t="s" s="25">
        <v>39</v>
      </c>
      <c r="B92" s="45">
        <v>12</v>
      </c>
      <c r="C92" s="27">
        <v>0</v>
      </c>
      <c r="D92" s="53">
        <f>B92*C92</f>
        <v>0</v>
      </c>
      <c r="E92" s="27"/>
      <c r="F92" s="27"/>
    </row>
    <row r="93" ht="20.35" customHeight="1">
      <c r="A93" t="s" s="25">
        <v>40</v>
      </c>
      <c r="B93" s="45">
        <v>7</v>
      </c>
      <c r="C93" s="27">
        <v>8</v>
      </c>
      <c r="D93" s="53">
        <f>B93*C93</f>
        <v>56</v>
      </c>
      <c r="E93" s="27"/>
      <c r="F93" s="27"/>
    </row>
    <row r="94" ht="20.35" customHeight="1">
      <c r="A94" t="s" s="25">
        <v>41</v>
      </c>
      <c r="B94" s="45">
        <v>5</v>
      </c>
      <c r="C94" s="27">
        <v>2</v>
      </c>
      <c r="D94" s="53">
        <f>B94*C94</f>
        <v>10</v>
      </c>
      <c r="E94" s="27"/>
      <c r="F94" s="27"/>
    </row>
    <row r="95" ht="20.35" customHeight="1">
      <c r="A95" t="s" s="25">
        <v>42</v>
      </c>
      <c r="B95" s="45">
        <v>4.5</v>
      </c>
      <c r="C95" s="27">
        <f>C89</f>
        <v>99</v>
      </c>
      <c r="D95" s="53">
        <f>B95*C95</f>
        <v>445.5</v>
      </c>
      <c r="E95" s="27"/>
      <c r="F95" s="27"/>
    </row>
    <row r="96" ht="20.35" customHeight="1">
      <c r="A96" t="s" s="25">
        <v>43</v>
      </c>
      <c r="B96" s="45">
        <v>1.5</v>
      </c>
      <c r="C96" s="27">
        <f>C91</f>
        <v>49</v>
      </c>
      <c r="D96" s="53">
        <f>B96*C96</f>
        <v>73.5</v>
      </c>
      <c r="E96" s="27"/>
      <c r="F96" s="27"/>
    </row>
    <row r="97" ht="20.35" customHeight="1">
      <c r="A97" t="s" s="25">
        <v>44</v>
      </c>
      <c r="B97" s="45">
        <v>3</v>
      </c>
      <c r="C97" s="27">
        <v>0</v>
      </c>
      <c r="D97" s="53">
        <f>B97*C97</f>
        <v>0</v>
      </c>
      <c r="E97" s="27"/>
      <c r="F97" s="27"/>
    </row>
    <row r="98" ht="20.35" customHeight="1">
      <c r="A98" t="s" s="25">
        <v>5</v>
      </c>
      <c r="B98" s="63"/>
      <c r="C98" s="64"/>
      <c r="D98" s="65">
        <f>SUM(D89:D97)</f>
        <v>3195.5</v>
      </c>
      <c r="E98" s="27"/>
      <c r="F98" s="27"/>
    </row>
    <row r="99" ht="20.35" customHeight="1">
      <c r="A99" s="42"/>
      <c r="B99" s="56"/>
      <c r="C99" s="44"/>
      <c r="D99" s="57"/>
      <c r="E99" s="27"/>
      <c r="F99" s="27"/>
    </row>
    <row r="100" ht="20.35" customHeight="1">
      <c r="A100" s="42"/>
      <c r="B100" t="s" s="56">
        <v>34</v>
      </c>
      <c r="C100" t="s" s="44">
        <v>33</v>
      </c>
      <c r="D100" t="s" s="57">
        <v>52</v>
      </c>
      <c r="E100" s="27"/>
      <c r="F100" s="27"/>
    </row>
    <row r="101" ht="20.35" customHeight="1">
      <c r="A101" t="s" s="25">
        <v>36</v>
      </c>
      <c r="B101" s="45">
        <v>21</v>
      </c>
      <c r="C101" s="27">
        <v>83</v>
      </c>
      <c r="D101" s="53">
        <f>B101*C101</f>
        <v>1743</v>
      </c>
      <c r="E101" s="27"/>
      <c r="F101" s="27"/>
    </row>
    <row r="102" ht="20.35" customHeight="1">
      <c r="A102" t="s" s="25">
        <v>37</v>
      </c>
      <c r="B102" s="45">
        <v>5</v>
      </c>
      <c r="C102" s="27">
        <f>C101*0.95</f>
        <v>78.84999999999999</v>
      </c>
      <c r="D102" s="53">
        <f>B102*C102</f>
        <v>394.25</v>
      </c>
      <c r="E102" s="27"/>
      <c r="F102" s="27"/>
    </row>
    <row r="103" ht="20.35" customHeight="1">
      <c r="A103" t="s" s="25">
        <v>38</v>
      </c>
      <c r="B103" s="45">
        <v>1.25</v>
      </c>
      <c r="C103" s="27">
        <v>49</v>
      </c>
      <c r="D103" s="53">
        <f>B103*C103</f>
        <v>61.25</v>
      </c>
      <c r="E103" s="27"/>
      <c r="F103" s="27"/>
    </row>
    <row r="104" ht="20.35" customHeight="1">
      <c r="A104" t="s" s="25">
        <v>39</v>
      </c>
      <c r="B104" s="45">
        <v>12</v>
      </c>
      <c r="C104" s="27">
        <v>0</v>
      </c>
      <c r="D104" s="53">
        <f>B104*C104</f>
        <v>0</v>
      </c>
      <c r="E104" s="27"/>
      <c r="F104" s="27"/>
    </row>
    <row r="105" ht="20.35" customHeight="1">
      <c r="A105" t="s" s="25">
        <v>40</v>
      </c>
      <c r="B105" s="45">
        <v>7</v>
      </c>
      <c r="C105" s="27">
        <v>8</v>
      </c>
      <c r="D105" s="53">
        <f>B105*C105</f>
        <v>56</v>
      </c>
      <c r="E105" s="27"/>
      <c r="F105" s="27"/>
    </row>
    <row r="106" ht="20.35" customHeight="1">
      <c r="A106" t="s" s="25">
        <v>41</v>
      </c>
      <c r="B106" s="45">
        <v>5</v>
      </c>
      <c r="C106" s="27">
        <v>2</v>
      </c>
      <c r="D106" s="53">
        <f>B106*C106</f>
        <v>10</v>
      </c>
      <c r="E106" s="27"/>
      <c r="F106" s="27"/>
    </row>
    <row r="107" ht="20.35" customHeight="1">
      <c r="A107" t="s" s="25">
        <v>42</v>
      </c>
      <c r="B107" s="45">
        <v>4.5</v>
      </c>
      <c r="C107" s="27">
        <f>C101</f>
        <v>83</v>
      </c>
      <c r="D107" s="53">
        <f>B107*C107</f>
        <v>373.5</v>
      </c>
      <c r="E107" s="27"/>
      <c r="F107" s="27"/>
    </row>
    <row r="108" ht="20.35" customHeight="1">
      <c r="A108" t="s" s="25">
        <v>43</v>
      </c>
      <c r="B108" s="45">
        <v>1.5</v>
      </c>
      <c r="C108" s="27">
        <f>C103</f>
        <v>49</v>
      </c>
      <c r="D108" s="53">
        <f>B108*C108</f>
        <v>73.5</v>
      </c>
      <c r="E108" s="27"/>
      <c r="F108" s="27"/>
    </row>
    <row r="109" ht="20.35" customHeight="1">
      <c r="A109" t="s" s="59">
        <v>44</v>
      </c>
      <c r="B109" s="60">
        <v>3</v>
      </c>
      <c r="C109" s="61">
        <v>6</v>
      </c>
      <c r="D109" s="62">
        <f>B109*C109</f>
        <v>18</v>
      </c>
      <c r="E109" t="s" s="66">
        <v>45</v>
      </c>
      <c r="F109" s="27"/>
    </row>
    <row r="110" ht="20.35" customHeight="1">
      <c r="A110" t="s" s="25">
        <v>5</v>
      </c>
      <c r="B110" s="63"/>
      <c r="C110" s="64"/>
      <c r="D110" s="65">
        <f>SUM(D101:D109)</f>
        <v>2729.5</v>
      </c>
      <c r="E110" s="27"/>
      <c r="F110" s="27"/>
    </row>
    <row r="111" ht="20.35" customHeight="1">
      <c r="A111" s="42"/>
      <c r="B111" s="56"/>
      <c r="C111" s="44"/>
      <c r="D111" s="57"/>
      <c r="E111" s="27"/>
      <c r="F111" s="27"/>
    </row>
    <row r="112" ht="20.35" customHeight="1">
      <c r="A112" s="42"/>
      <c r="B112" t="s" s="56">
        <v>34</v>
      </c>
      <c r="C112" t="s" s="44">
        <v>33</v>
      </c>
      <c r="D112" t="s" s="57">
        <v>53</v>
      </c>
      <c r="E112" s="27"/>
      <c r="F112" s="27"/>
    </row>
    <row r="113" ht="20.35" customHeight="1">
      <c r="A113" t="s" s="25">
        <v>36</v>
      </c>
      <c r="B113" s="45">
        <v>21</v>
      </c>
      <c r="C113" s="27">
        <v>174.25</v>
      </c>
      <c r="D113" s="53">
        <f>B113*C113</f>
        <v>3659.25</v>
      </c>
      <c r="E113" s="27"/>
      <c r="F113" s="27"/>
    </row>
    <row r="114" ht="20.35" customHeight="1">
      <c r="A114" t="s" s="25">
        <v>37</v>
      </c>
      <c r="B114" s="45">
        <v>5</v>
      </c>
      <c r="C114" s="27">
        <f>C113*0.85</f>
        <v>148.1125</v>
      </c>
      <c r="D114" s="53">
        <f>B114*C114</f>
        <v>740.5624999999999</v>
      </c>
      <c r="E114" s="27"/>
      <c r="F114" s="27"/>
    </row>
    <row r="115" ht="20.35" customHeight="1">
      <c r="A115" t="s" s="25">
        <v>38</v>
      </c>
      <c r="B115" s="45">
        <v>1.25</v>
      </c>
      <c r="C115" s="27">
        <v>84</v>
      </c>
      <c r="D115" s="53">
        <f>B115*C115</f>
        <v>105</v>
      </c>
      <c r="E115" s="27"/>
      <c r="F115" s="27"/>
    </row>
    <row r="116" ht="20.35" customHeight="1">
      <c r="A116" t="s" s="25">
        <v>39</v>
      </c>
      <c r="B116" s="45">
        <v>12</v>
      </c>
      <c r="C116" s="27">
        <v>0</v>
      </c>
      <c r="D116" s="53">
        <f>B116*C116</f>
        <v>0</v>
      </c>
      <c r="E116" s="27"/>
      <c r="F116" s="27"/>
    </row>
    <row r="117" ht="20.35" customHeight="1">
      <c r="A117" t="s" s="25">
        <v>40</v>
      </c>
      <c r="B117" s="45">
        <v>7</v>
      </c>
      <c r="C117" s="27">
        <v>14</v>
      </c>
      <c r="D117" s="53">
        <f>B117*C117</f>
        <v>98</v>
      </c>
      <c r="E117" s="27"/>
      <c r="F117" s="27"/>
    </row>
    <row r="118" ht="20.35" customHeight="1">
      <c r="A118" t="s" s="25">
        <v>41</v>
      </c>
      <c r="B118" s="45">
        <v>5</v>
      </c>
      <c r="C118" s="27">
        <v>4</v>
      </c>
      <c r="D118" s="53">
        <f>B118*C118</f>
        <v>20</v>
      </c>
      <c r="E118" s="27"/>
      <c r="F118" s="27"/>
    </row>
    <row r="119" ht="20.35" customHeight="1">
      <c r="A119" t="s" s="25">
        <v>42</v>
      </c>
      <c r="B119" s="45">
        <v>4.5</v>
      </c>
      <c r="C119" s="27">
        <f>C113</f>
        <v>174.25</v>
      </c>
      <c r="D119" s="53">
        <f>B119*C119</f>
        <v>784.125</v>
      </c>
      <c r="E119" s="27"/>
      <c r="F119" s="27"/>
    </row>
    <row r="120" ht="20.35" customHeight="1">
      <c r="A120" t="s" s="25">
        <v>43</v>
      </c>
      <c r="B120" s="45">
        <v>1.5</v>
      </c>
      <c r="C120" s="27">
        <f>C115</f>
        <v>84</v>
      </c>
      <c r="D120" s="53">
        <f>B120*C120</f>
        <v>126</v>
      </c>
      <c r="E120" s="27"/>
      <c r="F120" s="27"/>
    </row>
    <row r="121" ht="20.35" customHeight="1">
      <c r="A121" t="s" s="67">
        <v>44</v>
      </c>
      <c r="B121" s="68">
        <v>3</v>
      </c>
      <c r="C121" s="69">
        <v>16</v>
      </c>
      <c r="D121" s="70">
        <f>B121*C121</f>
        <v>48</v>
      </c>
      <c r="E121" t="s" s="71">
        <v>54</v>
      </c>
      <c r="F121" s="27"/>
    </row>
    <row r="122" ht="20.35" customHeight="1">
      <c r="A122" t="s" s="25">
        <v>5</v>
      </c>
      <c r="B122" s="63"/>
      <c r="C122" s="64"/>
      <c r="D122" s="65">
        <f>SUM(D113:D121)</f>
        <v>5580.9375</v>
      </c>
      <c r="E122" s="27"/>
      <c r="F122" s="27"/>
    </row>
    <row r="123" ht="20.35" customHeight="1">
      <c r="A123" s="42"/>
      <c r="B123" s="56"/>
      <c r="C123" s="44"/>
      <c r="D123" s="57"/>
      <c r="E123" s="27"/>
      <c r="F123" s="27"/>
    </row>
    <row r="124" ht="20.35" customHeight="1">
      <c r="A124" s="42"/>
      <c r="B124" t="s" s="56">
        <v>34</v>
      </c>
      <c r="C124" t="s" s="44">
        <v>33</v>
      </c>
      <c r="D124" t="s" s="57">
        <v>55</v>
      </c>
      <c r="E124" s="27"/>
      <c r="F124" s="27"/>
    </row>
    <row r="125" ht="20.35" customHeight="1">
      <c r="A125" t="s" s="25">
        <v>36</v>
      </c>
      <c r="B125" s="45">
        <v>21</v>
      </c>
      <c r="C125" s="27">
        <v>174.25</v>
      </c>
      <c r="D125" s="53">
        <f>B125*C125</f>
        <v>3659.25</v>
      </c>
      <c r="E125" s="27"/>
      <c r="F125" s="27"/>
    </row>
    <row r="126" ht="20.35" customHeight="1">
      <c r="A126" t="s" s="25">
        <v>37</v>
      </c>
      <c r="B126" s="45">
        <v>5</v>
      </c>
      <c r="C126" s="27">
        <f>C125*0.85</f>
        <v>148.1125</v>
      </c>
      <c r="D126" s="53">
        <f>B126*C126</f>
        <v>740.5624999999999</v>
      </c>
      <c r="E126" s="27"/>
      <c r="F126" s="27"/>
    </row>
    <row r="127" ht="20.35" customHeight="1">
      <c r="A127" t="s" s="25">
        <v>38</v>
      </c>
      <c r="B127" s="45">
        <v>1.25</v>
      </c>
      <c r="C127" s="27">
        <v>84</v>
      </c>
      <c r="D127" s="53">
        <f>B127*C127</f>
        <v>105</v>
      </c>
      <c r="E127" s="27"/>
      <c r="F127" s="27"/>
    </row>
    <row r="128" ht="20.35" customHeight="1">
      <c r="A128" t="s" s="25">
        <v>39</v>
      </c>
      <c r="B128" s="45">
        <v>12</v>
      </c>
      <c r="C128" s="27">
        <v>0</v>
      </c>
      <c r="D128" s="53">
        <f>B128*C128</f>
        <v>0</v>
      </c>
      <c r="E128" s="27"/>
      <c r="F128" s="27"/>
    </row>
    <row r="129" ht="20.35" customHeight="1">
      <c r="A129" t="s" s="25">
        <v>40</v>
      </c>
      <c r="B129" s="45">
        <v>7</v>
      </c>
      <c r="C129" s="27">
        <v>14</v>
      </c>
      <c r="D129" s="53">
        <f>B129*C129</f>
        <v>98</v>
      </c>
      <c r="E129" s="27"/>
      <c r="F129" s="27"/>
    </row>
    <row r="130" ht="20.35" customHeight="1">
      <c r="A130" t="s" s="25">
        <v>41</v>
      </c>
      <c r="B130" s="45">
        <v>5</v>
      </c>
      <c r="C130" s="27">
        <v>4</v>
      </c>
      <c r="D130" s="53">
        <f>B130*C130</f>
        <v>20</v>
      </c>
      <c r="E130" s="27"/>
      <c r="F130" s="27"/>
    </row>
    <row r="131" ht="20.35" customHeight="1">
      <c r="A131" t="s" s="25">
        <v>42</v>
      </c>
      <c r="B131" s="45">
        <v>4.5</v>
      </c>
      <c r="C131" s="27">
        <f>C125</f>
        <v>174.25</v>
      </c>
      <c r="D131" s="53">
        <f>B131*C131</f>
        <v>784.125</v>
      </c>
      <c r="E131" s="27"/>
      <c r="F131" s="27"/>
    </row>
    <row r="132" ht="20.35" customHeight="1">
      <c r="A132" t="s" s="25">
        <v>43</v>
      </c>
      <c r="B132" s="45">
        <v>1.5</v>
      </c>
      <c r="C132" s="27">
        <f>C127</f>
        <v>84</v>
      </c>
      <c r="D132" s="53">
        <f>B132*C132</f>
        <v>126</v>
      </c>
      <c r="E132" s="27"/>
      <c r="F132" s="27"/>
    </row>
    <row r="133" ht="20.35" customHeight="1">
      <c r="A133" t="s" s="67">
        <v>44</v>
      </c>
      <c r="B133" s="68">
        <v>3</v>
      </c>
      <c r="C133" s="69">
        <v>16</v>
      </c>
      <c r="D133" s="70">
        <f>B133*C133</f>
        <v>48</v>
      </c>
      <c r="E133" t="s" s="71">
        <v>54</v>
      </c>
      <c r="F133" s="27"/>
    </row>
    <row r="134" ht="20.35" customHeight="1">
      <c r="A134" t="s" s="25">
        <v>5</v>
      </c>
      <c r="B134" s="63"/>
      <c r="C134" s="64"/>
      <c r="D134" s="65">
        <f>SUM(D125:D133)</f>
        <v>5580.9375</v>
      </c>
      <c r="E134" s="27"/>
      <c r="F134" s="27"/>
    </row>
  </sheetData>
  <mergeCells count="1">
    <mergeCell ref="A1:F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